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dson\Desktop\"/>
    </mc:Choice>
  </mc:AlternateContent>
  <xr:revisionPtr revIDLastSave="0" documentId="8_{E3B2FC91-97C1-4623-AA37-0E71CC6555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 комбинаций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9" i="11" l="1"/>
  <c r="P42" i="11"/>
  <c r="P43" i="11"/>
  <c r="P45" i="11"/>
  <c r="AJ151" i="11"/>
  <c r="AC151" i="11"/>
  <c r="J151" i="11"/>
  <c r="P151" i="11" s="1"/>
  <c r="AJ150" i="11"/>
  <c r="AC150" i="11"/>
  <c r="AL150" i="11" s="1"/>
  <c r="J150" i="11"/>
  <c r="V150" i="11" s="1"/>
  <c r="AJ149" i="11"/>
  <c r="AC149" i="11"/>
  <c r="AL149" i="11" s="1"/>
  <c r="J149" i="11"/>
  <c r="S149" i="11" s="1"/>
  <c r="AJ148" i="11"/>
  <c r="AC148" i="11"/>
  <c r="AO148" i="11" s="1"/>
  <c r="J148" i="11"/>
  <c r="V148" i="11" s="1"/>
  <c r="AJ147" i="11"/>
  <c r="AC147" i="11"/>
  <c r="J147" i="11"/>
  <c r="P147" i="11" s="1"/>
  <c r="AJ146" i="11"/>
  <c r="AC146" i="11"/>
  <c r="AL146" i="11" s="1"/>
  <c r="J146" i="11"/>
  <c r="V146" i="11" s="1"/>
  <c r="AJ145" i="11"/>
  <c r="AC145" i="11"/>
  <c r="AL145" i="11" s="1"/>
  <c r="J145" i="11"/>
  <c r="S145" i="11" s="1"/>
  <c r="AJ144" i="11"/>
  <c r="AC144" i="11"/>
  <c r="AO144" i="11" s="1"/>
  <c r="J144" i="11"/>
  <c r="V144" i="11" s="1"/>
  <c r="AJ143" i="11"/>
  <c r="AC143" i="11"/>
  <c r="J143" i="11"/>
  <c r="P143" i="11" s="1"/>
  <c r="AC142" i="11"/>
  <c r="AL142" i="11" s="1"/>
  <c r="J142" i="11"/>
  <c r="V142" i="11" s="1"/>
  <c r="AJ141" i="11"/>
  <c r="AC141" i="11"/>
  <c r="AO141" i="11" s="1"/>
  <c r="Q141" i="11"/>
  <c r="J141" i="11"/>
  <c r="V141" i="11" s="1"/>
  <c r="AJ140" i="11"/>
  <c r="AC140" i="11"/>
  <c r="AO140" i="11" s="1"/>
  <c r="Q140" i="11"/>
  <c r="J140" i="11"/>
  <c r="V140" i="11" s="1"/>
  <c r="AJ139" i="11"/>
  <c r="AC139" i="11"/>
  <c r="AO139" i="11" s="1"/>
  <c r="Q139" i="11"/>
  <c r="J139" i="11"/>
  <c r="V139" i="11" s="1"/>
  <c r="AJ138" i="11"/>
  <c r="AC138" i="11"/>
  <c r="AO138" i="11" s="1"/>
  <c r="Q138" i="11"/>
  <c r="J138" i="11"/>
  <c r="V138" i="11" s="1"/>
  <c r="AJ137" i="11"/>
  <c r="AC137" i="11"/>
  <c r="AO137" i="11" s="1"/>
  <c r="Q137" i="11"/>
  <c r="J137" i="11"/>
  <c r="V137" i="11" s="1"/>
  <c r="AJ136" i="11"/>
  <c r="AC136" i="11"/>
  <c r="AO136" i="11" s="1"/>
  <c r="Q136" i="11"/>
  <c r="J136" i="11"/>
  <c r="V136" i="11" s="1"/>
  <c r="AJ135" i="11"/>
  <c r="AC135" i="11"/>
  <c r="AO135" i="11" s="1"/>
  <c r="Q135" i="11"/>
  <c r="J135" i="11"/>
  <c r="V135" i="11" s="1"/>
  <c r="AJ134" i="11"/>
  <c r="AC134" i="11"/>
  <c r="AO134" i="11" s="1"/>
  <c r="Q134" i="11"/>
  <c r="J134" i="11"/>
  <c r="V134" i="11" s="1"/>
  <c r="AJ133" i="11"/>
  <c r="AC133" i="11"/>
  <c r="AO133" i="11" s="1"/>
  <c r="Q133" i="11"/>
  <c r="J133" i="11"/>
  <c r="V133" i="11" s="1"/>
  <c r="AJ132" i="11"/>
  <c r="AC132" i="11"/>
  <c r="AO132" i="11" s="1"/>
  <c r="Q132" i="11"/>
  <c r="J132" i="11"/>
  <c r="V132" i="11" s="1"/>
  <c r="AJ131" i="11"/>
  <c r="AC131" i="11"/>
  <c r="AO131" i="11" s="1"/>
  <c r="Q131" i="11"/>
  <c r="J131" i="11"/>
  <c r="V131" i="11" s="1"/>
  <c r="AJ130" i="11"/>
  <c r="AC130" i="11"/>
  <c r="AO130" i="11" s="1"/>
  <c r="Q130" i="11"/>
  <c r="J130" i="11"/>
  <c r="V130" i="11" s="1"/>
  <c r="AJ129" i="11"/>
  <c r="AC129" i="11"/>
  <c r="AO129" i="11" s="1"/>
  <c r="Q129" i="11"/>
  <c r="V129" i="11"/>
  <c r="AJ128" i="11"/>
  <c r="AC128" i="11"/>
  <c r="AO128" i="11" s="1"/>
  <c r="Q128" i="11"/>
  <c r="J128" i="11"/>
  <c r="V128" i="11" s="1"/>
  <c r="AJ127" i="11"/>
  <c r="AC127" i="11"/>
  <c r="AO127" i="11" s="1"/>
  <c r="Q127" i="11"/>
  <c r="J127" i="11"/>
  <c r="V127" i="11" s="1"/>
  <c r="AJ126" i="11"/>
  <c r="AC126" i="11"/>
  <c r="AO126" i="11" s="1"/>
  <c r="Q126" i="11"/>
  <c r="J126" i="11"/>
  <c r="V126" i="11" s="1"/>
  <c r="AJ125" i="11"/>
  <c r="AC125" i="11"/>
  <c r="AO125" i="11" s="1"/>
  <c r="Q125" i="11"/>
  <c r="J125" i="11"/>
  <c r="V125" i="11" s="1"/>
  <c r="AJ124" i="11"/>
  <c r="AC124" i="11"/>
  <c r="AO124" i="11" s="1"/>
  <c r="Q124" i="11"/>
  <c r="J124" i="11"/>
  <c r="V124" i="11" s="1"/>
  <c r="AJ123" i="11"/>
  <c r="AC123" i="11"/>
  <c r="AO123" i="11" s="1"/>
  <c r="Q123" i="11"/>
  <c r="J123" i="11"/>
  <c r="V123" i="11" s="1"/>
  <c r="AJ122" i="11"/>
  <c r="AC122" i="11"/>
  <c r="AL122" i="11" s="1"/>
  <c r="Q122" i="11"/>
  <c r="J122" i="11"/>
  <c r="S122" i="11" s="1"/>
  <c r="AJ121" i="11"/>
  <c r="AC121" i="11"/>
  <c r="AL121" i="11" s="1"/>
  <c r="Q121" i="11"/>
  <c r="J121" i="11"/>
  <c r="S121" i="11" s="1"/>
  <c r="AJ120" i="11"/>
  <c r="AC120" i="11"/>
  <c r="AL120" i="11" s="1"/>
  <c r="Q120" i="11"/>
  <c r="J120" i="11"/>
  <c r="S120" i="11" s="1"/>
  <c r="AJ119" i="11"/>
  <c r="AC119" i="11"/>
  <c r="AL119" i="11" s="1"/>
  <c r="Q119" i="11"/>
  <c r="J119" i="11"/>
  <c r="S119" i="11" s="1"/>
  <c r="AJ118" i="11"/>
  <c r="AC118" i="11"/>
  <c r="AL118" i="11" s="1"/>
  <c r="Q118" i="11"/>
  <c r="J118" i="11"/>
  <c r="S118" i="11" s="1"/>
  <c r="AJ117" i="11"/>
  <c r="AC117" i="11"/>
  <c r="AL117" i="11" s="1"/>
  <c r="Q117" i="11"/>
  <c r="J117" i="11"/>
  <c r="S117" i="11" s="1"/>
  <c r="AJ116" i="11"/>
  <c r="AC116" i="11"/>
  <c r="AL116" i="11" s="1"/>
  <c r="Q116" i="11"/>
  <c r="J116" i="11"/>
  <c r="S116" i="11" s="1"/>
  <c r="AJ115" i="11"/>
  <c r="AC115" i="11"/>
  <c r="AL115" i="11" s="1"/>
  <c r="Q115" i="11"/>
  <c r="J115" i="11"/>
  <c r="S115" i="11" s="1"/>
  <c r="AJ114" i="11"/>
  <c r="AC114" i="11"/>
  <c r="AL114" i="11" s="1"/>
  <c r="Q114" i="11"/>
  <c r="J114" i="11"/>
  <c r="S114" i="11" s="1"/>
  <c r="AJ113" i="11"/>
  <c r="AC113" i="11"/>
  <c r="AL113" i="11" s="1"/>
  <c r="Q113" i="11"/>
  <c r="J113" i="11"/>
  <c r="S113" i="11" s="1"/>
  <c r="AJ112" i="11"/>
  <c r="AC112" i="11"/>
  <c r="AL112" i="11" s="1"/>
  <c r="Q112" i="11"/>
  <c r="J112" i="11"/>
  <c r="S112" i="11" s="1"/>
  <c r="AJ111" i="11"/>
  <c r="AC111" i="11"/>
  <c r="AL111" i="11" s="1"/>
  <c r="Q111" i="11"/>
  <c r="J111" i="11"/>
  <c r="S111" i="11" s="1"/>
  <c r="AJ110" i="11"/>
  <c r="AC110" i="11"/>
  <c r="AL110" i="11" s="1"/>
  <c r="Q110" i="11"/>
  <c r="J110" i="11"/>
  <c r="S110" i="11" s="1"/>
  <c r="AJ109" i="11"/>
  <c r="AC109" i="11"/>
  <c r="AL109" i="11" s="1"/>
  <c r="Q109" i="11"/>
  <c r="J109" i="11"/>
  <c r="S109" i="11" s="1"/>
  <c r="AJ108" i="11"/>
  <c r="AC108" i="11"/>
  <c r="AL108" i="11" s="1"/>
  <c r="Q108" i="11"/>
  <c r="J108" i="11"/>
  <c r="S108" i="11" s="1"/>
  <c r="AJ107" i="11"/>
  <c r="AC107" i="11"/>
  <c r="AL107" i="11" s="1"/>
  <c r="Q107" i="11"/>
  <c r="J107" i="11"/>
  <c r="S107" i="11" s="1"/>
  <c r="AJ106" i="11"/>
  <c r="AC106" i="11"/>
  <c r="AL106" i="11" s="1"/>
  <c r="Q106" i="11"/>
  <c r="J106" i="11"/>
  <c r="S106" i="11" s="1"/>
  <c r="AJ105" i="11"/>
  <c r="AC105" i="11"/>
  <c r="AL105" i="11" s="1"/>
  <c r="Q105" i="11"/>
  <c r="J105" i="11"/>
  <c r="S105" i="11" s="1"/>
  <c r="AJ104" i="11"/>
  <c r="AC104" i="11"/>
  <c r="AL104" i="11" s="1"/>
  <c r="Q104" i="11"/>
  <c r="J104" i="11"/>
  <c r="S104" i="11" s="1"/>
  <c r="AJ103" i="11"/>
  <c r="AC103" i="11"/>
  <c r="AL103" i="11" s="1"/>
  <c r="Q103" i="11"/>
  <c r="J103" i="11"/>
  <c r="S103" i="11" s="1"/>
  <c r="AJ102" i="11"/>
  <c r="AC102" i="11"/>
  <c r="AL102" i="11" s="1"/>
  <c r="Q102" i="11"/>
  <c r="J102" i="11"/>
  <c r="S102" i="11" s="1"/>
  <c r="AJ101" i="11"/>
  <c r="AC101" i="11"/>
  <c r="AL101" i="11" s="1"/>
  <c r="Q101" i="11"/>
  <c r="J101" i="11"/>
  <c r="S101" i="11" s="1"/>
  <c r="AJ100" i="11"/>
  <c r="AC100" i="11"/>
  <c r="AL100" i="11" s="1"/>
  <c r="Q100" i="11"/>
  <c r="J100" i="11"/>
  <c r="S100" i="11" s="1"/>
  <c r="AJ95" i="11"/>
  <c r="AC95" i="11"/>
  <c r="AO95" i="11" s="1"/>
  <c r="Q95" i="11"/>
  <c r="J95" i="11"/>
  <c r="V95" i="11" s="1"/>
  <c r="AJ94" i="11"/>
  <c r="AC94" i="11"/>
  <c r="AO94" i="11" s="1"/>
  <c r="Q94" i="11"/>
  <c r="J94" i="11"/>
  <c r="V94" i="11" s="1"/>
  <c r="AJ93" i="11"/>
  <c r="AC93" i="11"/>
  <c r="AL93" i="11" s="1"/>
  <c r="Q93" i="11"/>
  <c r="J93" i="11"/>
  <c r="S93" i="11" s="1"/>
  <c r="AJ92" i="11"/>
  <c r="AC92" i="11"/>
  <c r="AO92" i="11" s="1"/>
  <c r="Q92" i="11"/>
  <c r="J92" i="11"/>
  <c r="S92" i="11" s="1"/>
  <c r="AJ91" i="11"/>
  <c r="AC91" i="11"/>
  <c r="AO91" i="11" s="1"/>
  <c r="Q91" i="11"/>
  <c r="J91" i="11"/>
  <c r="S91" i="11" s="1"/>
  <c r="AJ90" i="11"/>
  <c r="AC90" i="11"/>
  <c r="AO90" i="11" s="1"/>
  <c r="Q90" i="11"/>
  <c r="J90" i="11"/>
  <c r="S90" i="11" s="1"/>
  <c r="AJ89" i="11"/>
  <c r="AC89" i="11"/>
  <c r="AO89" i="11" s="1"/>
  <c r="Q89" i="11"/>
  <c r="J89" i="11"/>
  <c r="S89" i="11" s="1"/>
  <c r="AJ88" i="11"/>
  <c r="AC88" i="11"/>
  <c r="AO88" i="11" s="1"/>
  <c r="Q88" i="11"/>
  <c r="J88" i="11"/>
  <c r="S88" i="11" s="1"/>
  <c r="AJ87" i="11"/>
  <c r="AC87" i="11"/>
  <c r="AO87" i="11" s="1"/>
  <c r="Q87" i="11"/>
  <c r="J87" i="11"/>
  <c r="S87" i="11" s="1"/>
  <c r="AJ86" i="11"/>
  <c r="AC86" i="11"/>
  <c r="AO86" i="11" s="1"/>
  <c r="Q86" i="11"/>
  <c r="J86" i="11"/>
  <c r="S86" i="11" s="1"/>
  <c r="AJ85" i="11"/>
  <c r="AC85" i="11"/>
  <c r="AO85" i="11" s="1"/>
  <c r="Q85" i="11"/>
  <c r="J85" i="11"/>
  <c r="S85" i="11" s="1"/>
  <c r="AJ84" i="11"/>
  <c r="AC84" i="11"/>
  <c r="AO84" i="11" s="1"/>
  <c r="Q84" i="11"/>
  <c r="J84" i="11"/>
  <c r="S84" i="11" s="1"/>
  <c r="AJ83" i="11"/>
  <c r="AC83" i="11"/>
  <c r="AO83" i="11" s="1"/>
  <c r="Q83" i="11"/>
  <c r="J83" i="11"/>
  <c r="S83" i="11" s="1"/>
  <c r="AJ82" i="11"/>
  <c r="AC82" i="11"/>
  <c r="AO82" i="11" s="1"/>
  <c r="Q82" i="11"/>
  <c r="J82" i="11"/>
  <c r="S82" i="11" s="1"/>
  <c r="AJ81" i="11"/>
  <c r="AC81" i="11"/>
  <c r="AL81" i="11" s="1"/>
  <c r="Q81" i="11"/>
  <c r="J81" i="11"/>
  <c r="V81" i="11" s="1"/>
  <c r="AJ80" i="11"/>
  <c r="AC80" i="11"/>
  <c r="AL80" i="11" s="1"/>
  <c r="Q80" i="11"/>
  <c r="J80" i="11"/>
  <c r="V80" i="11" s="1"/>
  <c r="AJ79" i="11"/>
  <c r="AC79" i="11"/>
  <c r="AL79" i="11" s="1"/>
  <c r="Q79" i="11"/>
  <c r="J79" i="11"/>
  <c r="S79" i="11" s="1"/>
  <c r="AJ78" i="11"/>
  <c r="AC78" i="11"/>
  <c r="AO78" i="11" s="1"/>
  <c r="Q78" i="11"/>
  <c r="J78" i="11"/>
  <c r="S78" i="11" s="1"/>
  <c r="AJ77" i="11"/>
  <c r="AC77" i="11"/>
  <c r="AO77" i="11" s="1"/>
  <c r="Q77" i="11"/>
  <c r="J77" i="11"/>
  <c r="S77" i="11" s="1"/>
  <c r="AJ76" i="11"/>
  <c r="AC76" i="11"/>
  <c r="AO76" i="11" s="1"/>
  <c r="Q76" i="11"/>
  <c r="S76" i="11"/>
  <c r="AC75" i="11"/>
  <c r="AL75" i="11" s="1"/>
  <c r="J75" i="11"/>
  <c r="V75" i="11" s="1"/>
  <c r="AJ74" i="11"/>
  <c r="AC74" i="11"/>
  <c r="AL74" i="11" s="1"/>
  <c r="Q74" i="11"/>
  <c r="J74" i="11"/>
  <c r="S74" i="11" s="1"/>
  <c r="AJ73" i="11"/>
  <c r="AC73" i="11"/>
  <c r="AL73" i="11" s="1"/>
  <c r="Q73" i="11"/>
  <c r="J73" i="11"/>
  <c r="S73" i="11" s="1"/>
  <c r="AJ72" i="11"/>
  <c r="AC72" i="11"/>
  <c r="AL72" i="11" s="1"/>
  <c r="Q72" i="11"/>
  <c r="J72" i="11"/>
  <c r="S72" i="11" s="1"/>
  <c r="AJ71" i="11"/>
  <c r="AC71" i="11"/>
  <c r="AL71" i="11" s="1"/>
  <c r="Q71" i="11"/>
  <c r="J71" i="11"/>
  <c r="S71" i="11" s="1"/>
  <c r="AJ70" i="11"/>
  <c r="AC70" i="11"/>
  <c r="AL70" i="11" s="1"/>
  <c r="Q70" i="11"/>
  <c r="J70" i="11"/>
  <c r="S70" i="11" s="1"/>
  <c r="AJ69" i="11"/>
  <c r="AC69" i="11"/>
  <c r="AL69" i="11" s="1"/>
  <c r="Q69" i="11"/>
  <c r="J69" i="11"/>
  <c r="S69" i="11" s="1"/>
  <c r="AJ68" i="11"/>
  <c r="AC68" i="11"/>
  <c r="AL68" i="11" s="1"/>
  <c r="Q68" i="11"/>
  <c r="J68" i="11"/>
  <c r="S68" i="11" s="1"/>
  <c r="AJ67" i="11"/>
  <c r="AL67" i="11"/>
  <c r="Q67" i="11"/>
  <c r="J67" i="11"/>
  <c r="S67" i="11" s="1"/>
  <c r="AJ66" i="11"/>
  <c r="AC66" i="11"/>
  <c r="AL66" i="11" s="1"/>
  <c r="Q66" i="11"/>
  <c r="J66" i="11"/>
  <c r="S66" i="11" s="1"/>
  <c r="AJ65" i="11"/>
  <c r="AC65" i="11"/>
  <c r="AL65" i="11" s="1"/>
  <c r="Q65" i="11"/>
  <c r="J65" i="11"/>
  <c r="S65" i="11" s="1"/>
  <c r="AJ64" i="11"/>
  <c r="AC64" i="11"/>
  <c r="AL64" i="11" s="1"/>
  <c r="Q64" i="11"/>
  <c r="J64" i="11"/>
  <c r="S64" i="11" s="1"/>
  <c r="AJ63" i="11"/>
  <c r="AC63" i="11"/>
  <c r="AL63" i="11" s="1"/>
  <c r="Q63" i="11"/>
  <c r="J63" i="11"/>
  <c r="S63" i="11" s="1"/>
  <c r="AJ62" i="11"/>
  <c r="AC62" i="11"/>
  <c r="AL62" i="11" s="1"/>
  <c r="Q62" i="11"/>
  <c r="J62" i="11"/>
  <c r="S62" i="11" s="1"/>
  <c r="AJ61" i="11"/>
  <c r="AC61" i="11"/>
  <c r="AL61" i="11" s="1"/>
  <c r="Q61" i="11"/>
  <c r="J61" i="11"/>
  <c r="S61" i="11" s="1"/>
  <c r="AJ60" i="11"/>
  <c r="AC60" i="11"/>
  <c r="AL60" i="11" s="1"/>
  <c r="Q60" i="11"/>
  <c r="J60" i="11"/>
  <c r="S60" i="11" s="1"/>
  <c r="AJ59" i="11"/>
  <c r="AC59" i="11"/>
  <c r="AL59" i="11" s="1"/>
  <c r="Q59" i="11"/>
  <c r="J59" i="11"/>
  <c r="S59" i="11" s="1"/>
  <c r="AJ58" i="11"/>
  <c r="AC58" i="11"/>
  <c r="AL58" i="11" s="1"/>
  <c r="Q58" i="11"/>
  <c r="J58" i="11"/>
  <c r="S58" i="11" s="1"/>
  <c r="AJ57" i="11"/>
  <c r="AC57" i="11"/>
  <c r="AL57" i="11" s="1"/>
  <c r="Q57" i="11"/>
  <c r="J57" i="11"/>
  <c r="S57" i="11" s="1"/>
  <c r="AJ56" i="11"/>
  <c r="AC56" i="11"/>
  <c r="AL56" i="11" s="1"/>
  <c r="Q56" i="11"/>
  <c r="J56" i="11"/>
  <c r="S56" i="11" s="1"/>
  <c r="AJ55" i="11"/>
  <c r="AC55" i="11"/>
  <c r="AL55" i="11" s="1"/>
  <c r="Q55" i="11"/>
  <c r="J55" i="11"/>
  <c r="S55" i="11" s="1"/>
  <c r="AJ54" i="11"/>
  <c r="AC54" i="11"/>
  <c r="AL54" i="11" s="1"/>
  <c r="Q54" i="11"/>
  <c r="J54" i="11"/>
  <c r="S54" i="11" s="1"/>
  <c r="AJ53" i="11"/>
  <c r="AC53" i="11"/>
  <c r="AL53" i="11" s="1"/>
  <c r="Q53" i="11"/>
  <c r="J53" i="11"/>
  <c r="S53" i="11" s="1"/>
  <c r="AJ52" i="11"/>
  <c r="AC52" i="11"/>
  <c r="AL52" i="11" s="1"/>
  <c r="Q52" i="11"/>
  <c r="J52" i="11"/>
  <c r="S52" i="11" s="1"/>
  <c r="AJ51" i="11"/>
  <c r="AC51" i="11"/>
  <c r="AL51" i="11" s="1"/>
  <c r="Q51" i="11"/>
  <c r="J51" i="11"/>
  <c r="S51" i="11" s="1"/>
  <c r="AJ45" i="11"/>
  <c r="AC45" i="11"/>
  <c r="AL45" i="11" s="1"/>
  <c r="V45" i="11"/>
  <c r="S45" i="11"/>
  <c r="Q45" i="11"/>
  <c r="AJ44" i="11"/>
  <c r="AC44" i="11"/>
  <c r="AL44" i="11" s="1"/>
  <c r="Q44" i="11"/>
  <c r="J44" i="11"/>
  <c r="S44" i="11" s="1"/>
  <c r="AJ43" i="11"/>
  <c r="AC43" i="11"/>
  <c r="AL43" i="11" s="1"/>
  <c r="V43" i="11"/>
  <c r="S43" i="11"/>
  <c r="Q43" i="11"/>
  <c r="AJ42" i="11"/>
  <c r="AC42" i="11"/>
  <c r="AO42" i="11" s="1"/>
  <c r="V42" i="11"/>
  <c r="S42" i="11"/>
  <c r="Q42" i="11"/>
  <c r="AJ41" i="11"/>
  <c r="AC41" i="11"/>
  <c r="AL41" i="11" s="1"/>
  <c r="Q41" i="11"/>
  <c r="J41" i="11"/>
  <c r="S41" i="11" s="1"/>
  <c r="AJ40" i="11"/>
  <c r="AC40" i="11"/>
  <c r="AL40" i="11" s="1"/>
  <c r="Q40" i="11"/>
  <c r="J40" i="11"/>
  <c r="S40" i="11" s="1"/>
  <c r="AC39" i="11"/>
  <c r="AL39" i="11" s="1"/>
  <c r="Q39" i="11"/>
  <c r="J39" i="11"/>
  <c r="V39" i="11" s="1"/>
  <c r="AJ38" i="11"/>
  <c r="AC38" i="11"/>
  <c r="AO38" i="11" s="1"/>
  <c r="Q38" i="11"/>
  <c r="J38" i="11"/>
  <c r="V38" i="11" s="1"/>
  <c r="AJ37" i="11"/>
  <c r="AC37" i="11"/>
  <c r="AO37" i="11" s="1"/>
  <c r="Q37" i="11"/>
  <c r="J37" i="11"/>
  <c r="V37" i="11" s="1"/>
  <c r="AJ36" i="11"/>
  <c r="AC36" i="11"/>
  <c r="AO36" i="11" s="1"/>
  <c r="Q36" i="11"/>
  <c r="J36" i="11"/>
  <c r="V36" i="11" s="1"/>
  <c r="AJ35" i="11"/>
  <c r="AC35" i="11"/>
  <c r="AL35" i="11" s="1"/>
  <c r="Q35" i="11"/>
  <c r="J35" i="11"/>
  <c r="S35" i="11" s="1"/>
  <c r="AJ34" i="11"/>
  <c r="AC34" i="11"/>
  <c r="AL34" i="11" s="1"/>
  <c r="Q34" i="11"/>
  <c r="J34" i="11"/>
  <c r="S34" i="11" s="1"/>
  <c r="AJ33" i="11"/>
  <c r="AC33" i="11"/>
  <c r="AL33" i="11" s="1"/>
  <c r="Q33" i="11"/>
  <c r="J33" i="11"/>
  <c r="S33" i="11" s="1"/>
  <c r="AJ32" i="11"/>
  <c r="AC32" i="11"/>
  <c r="AL32" i="11" s="1"/>
  <c r="Q32" i="11"/>
  <c r="J32" i="11"/>
  <c r="S32" i="11" s="1"/>
  <c r="AJ31" i="11"/>
  <c r="AC31" i="11"/>
  <c r="AL31" i="11" s="1"/>
  <c r="Q31" i="11"/>
  <c r="J31" i="11"/>
  <c r="S31" i="11" s="1"/>
  <c r="AJ30" i="11"/>
  <c r="AC30" i="11"/>
  <c r="AL30" i="11" s="1"/>
  <c r="Q30" i="11"/>
  <c r="J30" i="11"/>
  <c r="S30" i="11" s="1"/>
  <c r="AJ29" i="11"/>
  <c r="AC29" i="11"/>
  <c r="AL29" i="11" s="1"/>
  <c r="Q29" i="11"/>
  <c r="J29" i="11"/>
  <c r="S29" i="11" s="1"/>
  <c r="AJ28" i="11"/>
  <c r="AC28" i="11"/>
  <c r="AL28" i="11" s="1"/>
  <c r="Q28" i="11"/>
  <c r="J28" i="11"/>
  <c r="S28" i="11" s="1"/>
  <c r="P39" i="11" l="1"/>
  <c r="P35" i="11"/>
  <c r="P31" i="11"/>
  <c r="P95" i="11"/>
  <c r="P91" i="11"/>
  <c r="P87" i="11"/>
  <c r="P83" i="11"/>
  <c r="P79" i="11"/>
  <c r="P74" i="11"/>
  <c r="P70" i="11"/>
  <c r="P66" i="11"/>
  <c r="P62" i="11"/>
  <c r="P58" i="11"/>
  <c r="P54" i="11"/>
  <c r="P100" i="11"/>
  <c r="P148" i="11"/>
  <c r="P144" i="11"/>
  <c r="P140" i="11"/>
  <c r="P136" i="11"/>
  <c r="P132" i="11"/>
  <c r="P128" i="11"/>
  <c r="P124" i="11"/>
  <c r="P120" i="11"/>
  <c r="P116" i="11"/>
  <c r="P112" i="11"/>
  <c r="P108" i="11"/>
  <c r="P104" i="11"/>
  <c r="P44" i="11"/>
  <c r="P40" i="11"/>
  <c r="P36" i="11"/>
  <c r="P32" i="11"/>
  <c r="P51" i="11"/>
  <c r="P92" i="11"/>
  <c r="P88" i="11"/>
  <c r="P84" i="11"/>
  <c r="P80" i="11"/>
  <c r="P75" i="11"/>
  <c r="P71" i="11"/>
  <c r="P67" i="11"/>
  <c r="P63" i="11"/>
  <c r="P59" i="11"/>
  <c r="P55" i="11"/>
  <c r="P149" i="11"/>
  <c r="P145" i="11"/>
  <c r="P141" i="11"/>
  <c r="P137" i="11"/>
  <c r="P133" i="11"/>
  <c r="P125" i="11"/>
  <c r="P121" i="11"/>
  <c r="P117" i="11"/>
  <c r="P113" i="11"/>
  <c r="P109" i="11"/>
  <c r="P105" i="11"/>
  <c r="P101" i="11"/>
  <c r="P41" i="11"/>
  <c r="P37" i="11"/>
  <c r="P33" i="11"/>
  <c r="P29" i="11"/>
  <c r="P93" i="11"/>
  <c r="P89" i="11"/>
  <c r="P85" i="11"/>
  <c r="P81" i="11"/>
  <c r="P77" i="11"/>
  <c r="P72" i="11"/>
  <c r="P68" i="11"/>
  <c r="P64" i="11"/>
  <c r="P60" i="11"/>
  <c r="P56" i="11"/>
  <c r="P52" i="11"/>
  <c r="P150" i="11"/>
  <c r="P146" i="11"/>
  <c r="P142" i="11"/>
  <c r="P138" i="11"/>
  <c r="P134" i="11"/>
  <c r="P130" i="11"/>
  <c r="P126" i="11"/>
  <c r="P122" i="11"/>
  <c r="P118" i="11"/>
  <c r="P114" i="11"/>
  <c r="P110" i="11"/>
  <c r="P106" i="11"/>
  <c r="P102" i="11"/>
  <c r="P28" i="11"/>
  <c r="P38" i="11"/>
  <c r="P34" i="11"/>
  <c r="P30" i="11"/>
  <c r="P94" i="11"/>
  <c r="P90" i="11"/>
  <c r="P86" i="11"/>
  <c r="P82" i="11"/>
  <c r="P78" i="11"/>
  <c r="P73" i="11"/>
  <c r="P69" i="11"/>
  <c r="P65" i="11"/>
  <c r="P61" i="11"/>
  <c r="P57" i="11"/>
  <c r="P53" i="11"/>
  <c r="P139" i="11"/>
  <c r="P135" i="11"/>
  <c r="P131" i="11"/>
  <c r="P127" i="11"/>
  <c r="P123" i="11"/>
  <c r="P119" i="11"/>
  <c r="P115" i="11"/>
  <c r="P111" i="11"/>
  <c r="P107" i="11"/>
  <c r="P103" i="11"/>
  <c r="P76" i="11"/>
  <c r="AL36" i="11"/>
  <c r="S38" i="11"/>
  <c r="AL38" i="11"/>
  <c r="S129" i="11"/>
  <c r="S36" i="11"/>
  <c r="AO45" i="11"/>
  <c r="S37" i="11"/>
  <c r="S39" i="11"/>
  <c r="V149" i="11"/>
  <c r="AL37" i="11"/>
  <c r="AL123" i="11"/>
  <c r="AL131" i="11"/>
  <c r="S125" i="11"/>
  <c r="S133" i="11"/>
  <c r="AL139" i="11"/>
  <c r="AL127" i="11"/>
  <c r="AL135" i="11"/>
  <c r="AO39" i="11"/>
  <c r="S75" i="11"/>
  <c r="AL125" i="11"/>
  <c r="AL129" i="11"/>
  <c r="AL133" i="11"/>
  <c r="AL137" i="11"/>
  <c r="AL141" i="11"/>
  <c r="AL148" i="11"/>
  <c r="S123" i="11"/>
  <c r="S127" i="11"/>
  <c r="S131" i="11"/>
  <c r="S135" i="11"/>
  <c r="S139" i="11"/>
  <c r="V145" i="11"/>
  <c r="AO75" i="11"/>
  <c r="AO145" i="11"/>
  <c r="S137" i="11"/>
  <c r="S141" i="11"/>
  <c r="AL144" i="11"/>
  <c r="AO149" i="11"/>
  <c r="AL95" i="11"/>
  <c r="AL124" i="11"/>
  <c r="AL126" i="11"/>
  <c r="AL128" i="11"/>
  <c r="AL130" i="11"/>
  <c r="AL132" i="11"/>
  <c r="AL134" i="11"/>
  <c r="AL136" i="11"/>
  <c r="AL138" i="11"/>
  <c r="AL140" i="11"/>
  <c r="S142" i="11"/>
  <c r="AO142" i="11"/>
  <c r="S146" i="11"/>
  <c r="S148" i="11"/>
  <c r="S150" i="11"/>
  <c r="AO150" i="11"/>
  <c r="AO40" i="11"/>
  <c r="V40" i="11"/>
  <c r="V41" i="11"/>
  <c r="AO41" i="11"/>
  <c r="S95" i="11"/>
  <c r="S124" i="11"/>
  <c r="S126" i="11"/>
  <c r="S128" i="11"/>
  <c r="S130" i="11"/>
  <c r="S132" i="11"/>
  <c r="S134" i="11"/>
  <c r="S136" i="11"/>
  <c r="S138" i="11"/>
  <c r="S140" i="11"/>
  <c r="AO147" i="11"/>
  <c r="AL147" i="11"/>
  <c r="AO143" i="11"/>
  <c r="AL143" i="11"/>
  <c r="V143" i="11"/>
  <c r="S143" i="11"/>
  <c r="V76" i="11"/>
  <c r="V77" i="11"/>
  <c r="V78" i="11"/>
  <c r="V79" i="11"/>
  <c r="AO79" i="11"/>
  <c r="AO80" i="11"/>
  <c r="AO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AO93" i="11"/>
  <c r="AL42" i="11"/>
  <c r="AO43" i="11"/>
  <c r="V44" i="11"/>
  <c r="AO44" i="11"/>
  <c r="AL76" i="11"/>
  <c r="AL77" i="11"/>
  <c r="AL78" i="11"/>
  <c r="S80" i="11"/>
  <c r="S81" i="11"/>
  <c r="AL82" i="11"/>
  <c r="AL83" i="11"/>
  <c r="AL84" i="11"/>
  <c r="AL85" i="11"/>
  <c r="AL86" i="11"/>
  <c r="AL87" i="11"/>
  <c r="AL88" i="11"/>
  <c r="AL89" i="11"/>
  <c r="AL90" i="11"/>
  <c r="AL91" i="11"/>
  <c r="AL92" i="11"/>
  <c r="S94" i="11"/>
  <c r="S144" i="11"/>
  <c r="AO146" i="11"/>
  <c r="V151" i="11"/>
  <c r="S151" i="11"/>
  <c r="V147" i="11"/>
  <c r="S147" i="11"/>
  <c r="AO151" i="11"/>
  <c r="AL151" i="11"/>
  <c r="AL94" i="11"/>
</calcChain>
</file>

<file path=xl/sharedStrings.xml><?xml version="1.0" encoding="utf-8"?>
<sst xmlns="http://schemas.openxmlformats.org/spreadsheetml/2006/main" count="664" uniqueCount="153">
  <si>
    <t>Cooling</t>
  </si>
  <si>
    <t>Heating</t>
  </si>
  <si>
    <t>A</t>
  </si>
  <si>
    <t>B</t>
  </si>
  <si>
    <t>C</t>
  </si>
  <si>
    <t>D</t>
  </si>
  <si>
    <t>(A)</t>
  </si>
  <si>
    <t>EER</t>
  </si>
  <si>
    <t>Classe</t>
  </si>
  <si>
    <t>COP</t>
  </si>
  <si>
    <t>W</t>
  </si>
  <si>
    <t>NOM</t>
  </si>
  <si>
    <t>MIN</t>
  </si>
  <si>
    <t>MAX</t>
  </si>
  <si>
    <t>W/W</t>
  </si>
  <si>
    <t>07+07</t>
  </si>
  <si>
    <t>07+09</t>
  </si>
  <si>
    <t>07+12</t>
  </si>
  <si>
    <t>09+09</t>
  </si>
  <si>
    <t>09+12</t>
  </si>
  <si>
    <t>12+12</t>
  </si>
  <si>
    <t>07+18</t>
  </si>
  <si>
    <t>09+18</t>
  </si>
  <si>
    <t>12+18</t>
  </si>
  <si>
    <t>07+07+07</t>
  </si>
  <si>
    <t>07+07+09</t>
  </si>
  <si>
    <t>07+07+12</t>
  </si>
  <si>
    <t>07+09+09</t>
  </si>
  <si>
    <t>07+09+12</t>
  </si>
  <si>
    <t>07+12+12</t>
  </si>
  <si>
    <t>09+09+09</t>
  </si>
  <si>
    <t>09+09+12</t>
  </si>
  <si>
    <t>09+12+12</t>
  </si>
  <si>
    <t>12+12+12</t>
  </si>
  <si>
    <t>07+07+18</t>
  </si>
  <si>
    <t>07+09+18</t>
  </si>
  <si>
    <t>07+12+18</t>
  </si>
  <si>
    <t>07+18+18</t>
  </si>
  <si>
    <t>09+09+18</t>
  </si>
  <si>
    <t>09+12+18</t>
  </si>
  <si>
    <t>12+12+18</t>
  </si>
  <si>
    <t>07+07+07+07</t>
  </si>
  <si>
    <t>07+07+07+09</t>
  </si>
  <si>
    <t>07+07+07+12</t>
  </si>
  <si>
    <t>07+07+07+18</t>
  </si>
  <si>
    <t>07+07+09+09</t>
  </si>
  <si>
    <t>07+07+09+12</t>
  </si>
  <si>
    <t>07+07+09+18</t>
  </si>
  <si>
    <t>07+07+12+12</t>
  </si>
  <si>
    <t>07+07+12+18</t>
  </si>
  <si>
    <t>07+09+09+09</t>
  </si>
  <si>
    <t>07+09+09+12</t>
  </si>
  <si>
    <t>07+09+09+18</t>
  </si>
  <si>
    <t>07+09+12+12</t>
  </si>
  <si>
    <t>07+09+12+18</t>
  </si>
  <si>
    <t>07+12+12+12</t>
  </si>
  <si>
    <t>09+09+09+09</t>
  </si>
  <si>
    <t>09+09+09+12</t>
  </si>
  <si>
    <t>09+09+09+18</t>
  </si>
  <si>
    <t>09+09+12+12</t>
  </si>
  <si>
    <t>09+12+12+12</t>
  </si>
  <si>
    <t>12+12+12+12</t>
  </si>
  <si>
    <t>Model</t>
    <phoneticPr fontId="1" type="noConversion"/>
  </si>
  <si>
    <t>Combination of Indoor Units</t>
    <phoneticPr fontId="1" type="noConversion"/>
  </si>
  <si>
    <t>SEER</t>
    <phoneticPr fontId="1" type="noConversion"/>
  </si>
  <si>
    <t>Qce</t>
    <phoneticPr fontId="1" type="noConversion"/>
  </si>
  <si>
    <t>SCOP</t>
    <phoneticPr fontId="1" type="noConversion"/>
  </si>
  <si>
    <t>Qhe</t>
    <phoneticPr fontId="1" type="noConversion"/>
  </si>
  <si>
    <t>--</t>
    <phoneticPr fontId="1" type="noConversion"/>
  </si>
  <si>
    <t>A++</t>
    <phoneticPr fontId="1" type="noConversion"/>
  </si>
  <si>
    <t>A+</t>
    <phoneticPr fontId="1" type="noConversion"/>
  </si>
  <si>
    <t>Model</t>
    <phoneticPr fontId="1" type="noConversion"/>
  </si>
  <si>
    <t>Combination of Indoor Units</t>
    <phoneticPr fontId="1" type="noConversion"/>
  </si>
  <si>
    <t>SEER</t>
    <phoneticPr fontId="1" type="noConversion"/>
  </si>
  <si>
    <t>Model</t>
    <phoneticPr fontId="1" type="noConversion"/>
  </si>
  <si>
    <t>Combination of Indoor Units</t>
    <phoneticPr fontId="1" type="noConversion"/>
  </si>
  <si>
    <t>A++</t>
    <phoneticPr fontId="1" type="noConversion"/>
  </si>
  <si>
    <t>A+</t>
    <phoneticPr fontId="1" type="noConversion"/>
  </si>
  <si>
    <t>W</t>
    <phoneticPr fontId="1" type="noConversion"/>
  </si>
  <si>
    <t>NOM    W</t>
    <phoneticPr fontId="1" type="noConversion"/>
  </si>
  <si>
    <t>MIN   W</t>
    <phoneticPr fontId="1" type="noConversion"/>
  </si>
  <si>
    <t>MAX    W</t>
    <phoneticPr fontId="1" type="noConversion"/>
  </si>
  <si>
    <t>NOM</t>
    <phoneticPr fontId="1" type="noConversion"/>
  </si>
  <si>
    <t>W</t>
    <phoneticPr fontId="1" type="noConversion"/>
  </si>
  <si>
    <t xml:space="preserve">NOM </t>
    <phoneticPr fontId="1" type="noConversion"/>
  </si>
  <si>
    <t>MIN</t>
    <phoneticPr fontId="1" type="noConversion"/>
  </si>
  <si>
    <t>MAX</t>
    <phoneticPr fontId="1" type="noConversion"/>
  </si>
  <si>
    <t>07+18</t>
    <phoneticPr fontId="1" type="noConversion"/>
  </si>
  <si>
    <t>18+18</t>
    <phoneticPr fontId="1" type="noConversion"/>
  </si>
  <si>
    <t>07+07+09</t>
    <phoneticPr fontId="1" type="noConversion"/>
  </si>
  <si>
    <t>07+07+12</t>
    <phoneticPr fontId="1" type="noConversion"/>
  </si>
  <si>
    <t>07+07+18</t>
    <phoneticPr fontId="1" type="noConversion"/>
  </si>
  <si>
    <t>07+09+09</t>
    <phoneticPr fontId="1" type="noConversion"/>
  </si>
  <si>
    <t>07+09+12</t>
    <phoneticPr fontId="1" type="noConversion"/>
  </si>
  <si>
    <t>07+09+18</t>
    <phoneticPr fontId="1" type="noConversion"/>
  </si>
  <si>
    <t>07+12+12</t>
    <phoneticPr fontId="1" type="noConversion"/>
  </si>
  <si>
    <t>07+12+18</t>
    <phoneticPr fontId="1" type="noConversion"/>
  </si>
  <si>
    <t>07+18+18</t>
    <phoneticPr fontId="1" type="noConversion"/>
  </si>
  <si>
    <t>09+18+18</t>
    <phoneticPr fontId="1" type="noConversion"/>
  </si>
  <si>
    <t>12+18+18</t>
    <phoneticPr fontId="1" type="noConversion"/>
  </si>
  <si>
    <t>07+07+07+07</t>
    <phoneticPr fontId="1" type="noConversion"/>
  </si>
  <si>
    <t>A</t>
    <phoneticPr fontId="1" type="noConversion"/>
  </si>
  <si>
    <t>07+07+07+09</t>
    <phoneticPr fontId="1" type="noConversion"/>
  </si>
  <si>
    <t>07+07+07+12</t>
    <phoneticPr fontId="1" type="noConversion"/>
  </si>
  <si>
    <t>07+07+07+18</t>
    <phoneticPr fontId="1" type="noConversion"/>
  </si>
  <si>
    <t>07+07+09+09</t>
    <phoneticPr fontId="1" type="noConversion"/>
  </si>
  <si>
    <t>07+07+09+12</t>
    <phoneticPr fontId="1" type="noConversion"/>
  </si>
  <si>
    <t>07+07+09+18</t>
    <phoneticPr fontId="1" type="noConversion"/>
  </si>
  <si>
    <t>07+07+12+12</t>
    <phoneticPr fontId="1" type="noConversion"/>
  </si>
  <si>
    <t>07+07+12+18</t>
    <phoneticPr fontId="1" type="noConversion"/>
  </si>
  <si>
    <t>07+07+18+18</t>
    <phoneticPr fontId="1" type="noConversion"/>
  </si>
  <si>
    <t>07+09+09+09</t>
    <phoneticPr fontId="1" type="noConversion"/>
  </si>
  <si>
    <t>07+09+09+12</t>
    <phoneticPr fontId="1" type="noConversion"/>
  </si>
  <si>
    <t>07+09+09+18</t>
    <phoneticPr fontId="1" type="noConversion"/>
  </si>
  <si>
    <t>07+09+12+12</t>
    <phoneticPr fontId="1" type="noConversion"/>
  </si>
  <si>
    <t>07+09+12+18</t>
    <phoneticPr fontId="1" type="noConversion"/>
  </si>
  <si>
    <t>07+09+18+18</t>
    <phoneticPr fontId="1" type="noConversion"/>
  </si>
  <si>
    <t>07+12+12+12</t>
    <phoneticPr fontId="1" type="noConversion"/>
  </si>
  <si>
    <t>07+12+12+18</t>
    <phoneticPr fontId="1" type="noConversion"/>
  </si>
  <si>
    <t>07+12+18+18</t>
    <phoneticPr fontId="1" type="noConversion"/>
  </si>
  <si>
    <t>09+09+09+09</t>
    <phoneticPr fontId="1" type="noConversion"/>
  </si>
  <si>
    <t>09+09+09+12</t>
    <phoneticPr fontId="1" type="noConversion"/>
  </si>
  <si>
    <t>09+09+09+18</t>
    <phoneticPr fontId="1" type="noConversion"/>
  </si>
  <si>
    <t>09+09+12+12</t>
    <phoneticPr fontId="1" type="noConversion"/>
  </si>
  <si>
    <t>09+09+12+18</t>
    <phoneticPr fontId="1" type="noConversion"/>
  </si>
  <si>
    <t>09+09+18+18</t>
    <phoneticPr fontId="1" type="noConversion"/>
  </si>
  <si>
    <t>09+12+12+12</t>
    <phoneticPr fontId="1" type="noConversion"/>
  </si>
  <si>
    <t>09+12+12+18</t>
    <phoneticPr fontId="1" type="noConversion"/>
  </si>
  <si>
    <t>12+12+12+12</t>
    <phoneticPr fontId="1" type="noConversion"/>
  </si>
  <si>
    <t>12+12+12+18</t>
    <phoneticPr fontId="1" type="noConversion"/>
  </si>
  <si>
    <t>Pdc(w)</t>
    <phoneticPr fontId="1" type="noConversion"/>
  </si>
  <si>
    <t>Pdc(w)</t>
    <phoneticPr fontId="9" type="noConversion"/>
  </si>
  <si>
    <t>SEER</t>
    <phoneticPr fontId="9" type="noConversion"/>
  </si>
  <si>
    <t>07+07</t>
    <phoneticPr fontId="9" type="noConversion"/>
  </si>
  <si>
    <t>A+</t>
    <phoneticPr fontId="9" type="noConversion"/>
  </si>
  <si>
    <t>A++</t>
    <phoneticPr fontId="9" type="noConversion"/>
  </si>
  <si>
    <t>Qhe</t>
    <phoneticPr fontId="9" type="noConversion"/>
  </si>
  <si>
    <t>Model</t>
    <phoneticPr fontId="9" type="noConversion"/>
  </si>
  <si>
    <t>Combination of Indoor Units</t>
    <phoneticPr fontId="9" type="noConversion"/>
  </si>
  <si>
    <t>Qce</t>
    <phoneticPr fontId="9" type="noConversion"/>
  </si>
  <si>
    <t>Pdh(W)</t>
    <phoneticPr fontId="9" type="noConversion"/>
  </si>
  <si>
    <t>SCOP</t>
    <phoneticPr fontId="9" type="noConversion"/>
  </si>
  <si>
    <t>A</t>
    <phoneticPr fontId="9" type="noConversion"/>
  </si>
  <si>
    <t>Охлаждение</t>
  </si>
  <si>
    <t>Обогрев</t>
  </si>
  <si>
    <t>SAC2M-14UHS/I</t>
  </si>
  <si>
    <t>SAC2M-18UHS/I</t>
  </si>
  <si>
    <t>SAC3M-24UHS/I</t>
  </si>
  <si>
    <t>SAC4M-28UHS/I</t>
  </si>
  <si>
    <t>SAC4M-36UHS/I</t>
  </si>
  <si>
    <t>Таблица комбинаций</t>
  </si>
  <si>
    <t>Мощность (W)</t>
  </si>
  <si>
    <t>Потребляемая мощность(W)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</si>
</sst>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0.00_ "/>
    <numFmt numFmtId="166" formatCode="0.0"/>
    <numFmt numFmtId="167" formatCode="0_);[Red]\(0\)"/>
    <numFmt numFmtId="168" formatCode="0.0_);[Red]\(0.0\)"/>
    <numFmt numFmtId="169" formatCode="0.00_);[Red]\(0.00\)"/>
    <numFmt numFmtId="170" formatCode="0_ "/>
  </numFmts>
  <fonts count="15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Verdana"/>
      <family val="2"/>
    </font>
    <font>
      <b/>
      <sz val="12"/>
      <name val="Arial"/>
      <family val="2"/>
    </font>
    <font>
      <sz val="9"/>
      <name val="宋体"/>
      <charset val="134"/>
    </font>
    <font>
      <sz val="7"/>
      <name val="Arial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2"/>
      <color indexed="10"/>
      <name val="Arial"/>
      <family val="2"/>
    </font>
    <font>
      <sz val="7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/>
  </cellStyleXfs>
  <cellXfs count="268"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1"/>
    </xf>
    <xf numFmtId="0" fontId="5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170" fontId="6" fillId="3" borderId="1" xfId="0" applyNumberFormat="1" applyFont="1" applyFill="1" applyBorder="1" applyAlignment="1">
      <alignment horizontal="center" vertical="center"/>
    </xf>
    <xf numFmtId="170" fontId="6" fillId="2" borderId="1" xfId="0" applyNumberFormat="1" applyFont="1" applyFill="1" applyBorder="1" applyAlignment="1">
      <alignment horizontal="center" vertical="center"/>
    </xf>
    <xf numFmtId="170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170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6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7" fillId="6" borderId="1" xfId="0" quotePrefix="1" applyFont="1" applyFill="1" applyBorder="1" applyAlignment="1">
      <alignment horizontal="left" vertical="center"/>
    </xf>
    <xf numFmtId="17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7" fillId="10" borderId="1" xfId="0" quotePrefix="1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 vertical="center"/>
    </xf>
    <xf numFmtId="170" fontId="6" fillId="10" borderId="1" xfId="0" applyNumberFormat="1" applyFont="1" applyFill="1" applyBorder="1" applyAlignment="1">
      <alignment horizontal="center" vertical="center"/>
    </xf>
    <xf numFmtId="170" fontId="6" fillId="10" borderId="1" xfId="0" applyNumberFormat="1" applyFont="1" applyFill="1" applyBorder="1" applyAlignment="1">
      <alignment horizontal="left" vertical="center"/>
    </xf>
    <xf numFmtId="166" fontId="6" fillId="10" borderId="1" xfId="0" applyNumberFormat="1" applyFont="1" applyFill="1" applyBorder="1" applyAlignment="1">
      <alignment horizontal="center" vertical="center"/>
    </xf>
    <xf numFmtId="165" fontId="6" fillId="1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textRotation="90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166" fontId="6" fillId="3" borderId="1" xfId="0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8" fontId="6" fillId="3" borderId="1" xfId="0" applyNumberFormat="1" applyFont="1" applyFill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8" borderId="1" xfId="0" applyNumberFormat="1" applyFont="1" applyFill="1" applyBorder="1" applyAlignment="1">
      <alignment horizontal="center" vertical="center"/>
    </xf>
    <xf numFmtId="169" fontId="5" fillId="8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9" fontId="6" fillId="4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0" fontId="6" fillId="5" borderId="1" xfId="0" applyNumberFormat="1" applyFont="1" applyFill="1" applyBorder="1" applyAlignment="1">
      <alignment horizontal="center" vertical="center"/>
    </xf>
    <xf numFmtId="168" fontId="6" fillId="5" borderId="1" xfId="0" applyNumberFormat="1" applyFont="1" applyFill="1" applyBorder="1" applyAlignment="1">
      <alignment horizontal="center" vertical="center"/>
    </xf>
    <xf numFmtId="169" fontId="6" fillId="5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right" vertical="center"/>
    </xf>
    <xf numFmtId="0" fontId="6" fillId="10" borderId="1" xfId="0" applyFont="1" applyFill="1" applyBorder="1" applyAlignment="1">
      <alignment horizontal="left" vertical="center"/>
    </xf>
    <xf numFmtId="169" fontId="6" fillId="10" borderId="1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7" fontId="6" fillId="10" borderId="1" xfId="0" applyNumberFormat="1" applyFont="1" applyFill="1" applyBorder="1" applyAlignment="1">
      <alignment horizontal="center" vertical="center"/>
    </xf>
    <xf numFmtId="168" fontId="6" fillId="10" borderId="1" xfId="0" applyNumberFormat="1" applyFont="1" applyFill="1" applyBorder="1" applyAlignment="1">
      <alignment horizontal="center" vertical="center"/>
    </xf>
    <xf numFmtId="0" fontId="6" fillId="10" borderId="0" xfId="0" applyFont="1" applyFill="1" applyAlignment="1">
      <alignment vertical="center"/>
    </xf>
    <xf numFmtId="0" fontId="6" fillId="1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9" fontId="6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textRotation="90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9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66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1"/>
    </xf>
    <xf numFmtId="165" fontId="6" fillId="10" borderId="0" xfId="0" applyNumberFormat="1" applyFont="1" applyFill="1" applyBorder="1" applyAlignment="1">
      <alignment horizontal="center" vertical="center"/>
    </xf>
    <xf numFmtId="169" fontId="6" fillId="4" borderId="1" xfId="0" quotePrefix="1" applyNumberFormat="1" applyFont="1" applyFill="1" applyBorder="1" applyAlignment="1">
      <alignment horizontal="center" vertical="center"/>
    </xf>
    <xf numFmtId="168" fontId="6" fillId="5" borderId="1" xfId="0" quotePrefix="1" applyNumberFormat="1" applyFont="1" applyFill="1" applyBorder="1" applyAlignment="1">
      <alignment horizontal="center" vertical="center"/>
    </xf>
    <xf numFmtId="0" fontId="6" fillId="6" borderId="1" xfId="0" quotePrefix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7" fontId="6" fillId="4" borderId="1" xfId="0" quotePrefix="1" applyNumberFormat="1" applyFont="1" applyFill="1" applyBorder="1" applyAlignment="1">
      <alignment horizontal="center" vertical="center"/>
    </xf>
    <xf numFmtId="167" fontId="6" fillId="5" borderId="1" xfId="0" quotePrefix="1" applyNumberFormat="1" applyFont="1" applyFill="1" applyBorder="1" applyAlignment="1">
      <alignment horizontal="center" vertical="center"/>
    </xf>
    <xf numFmtId="0" fontId="6" fillId="10" borderId="1" xfId="0" quotePrefix="1" applyFont="1" applyFill="1" applyBorder="1" applyAlignment="1">
      <alignment horizontal="left" vertical="center"/>
    </xf>
    <xf numFmtId="167" fontId="6" fillId="10" borderId="1" xfId="0" quotePrefix="1" applyNumberFormat="1" applyFont="1" applyFill="1" applyBorder="1" applyAlignment="1">
      <alignment horizontal="center" vertical="center"/>
    </xf>
    <xf numFmtId="167" fontId="6" fillId="10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6" fillId="9" borderId="0" xfId="0" applyFont="1" applyFill="1" applyBorder="1" applyAlignment="1">
      <alignment vertical="center"/>
    </xf>
    <xf numFmtId="165" fontId="6" fillId="9" borderId="0" xfId="0" applyNumberFormat="1" applyFont="1" applyFill="1" applyBorder="1" applyAlignment="1">
      <alignment horizontal="center" vertical="center"/>
    </xf>
    <xf numFmtId="165" fontId="6" fillId="9" borderId="0" xfId="0" applyNumberFormat="1" applyFont="1" applyFill="1" applyBorder="1" applyAlignment="1">
      <alignment vertical="center"/>
    </xf>
    <xf numFmtId="165" fontId="6" fillId="10" borderId="0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0" xfId="0" applyFont="1" applyAlignment="1">
      <alignment vertical="center" textRotation="90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166" fontId="6" fillId="3" borderId="0" xfId="0" applyNumberFormat="1" applyFont="1" applyFill="1" applyAlignment="1">
      <alignment horizontal="center" vertical="center"/>
    </xf>
    <xf numFmtId="167" fontId="6" fillId="3" borderId="0" xfId="0" applyNumberFormat="1" applyFont="1" applyFill="1" applyAlignment="1">
      <alignment horizontal="center" vertical="center"/>
    </xf>
    <xf numFmtId="167" fontId="6" fillId="2" borderId="0" xfId="0" applyNumberFormat="1" applyFont="1" applyFill="1" applyAlignment="1">
      <alignment horizontal="center" vertical="center"/>
    </xf>
    <xf numFmtId="168" fontId="6" fillId="3" borderId="0" xfId="0" applyNumberFormat="1" applyFont="1" applyFill="1" applyAlignment="1">
      <alignment horizontal="center" vertical="center"/>
    </xf>
    <xf numFmtId="169" fontId="6" fillId="3" borderId="0" xfId="0" applyNumberFormat="1" applyFont="1" applyFill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7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7" fontId="5" fillId="8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1"/>
    </xf>
    <xf numFmtId="0" fontId="10" fillId="2" borderId="5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167" fontId="11" fillId="8" borderId="1" xfId="0" applyNumberFormat="1" applyFont="1" applyFill="1" applyBorder="1" applyAlignment="1">
      <alignment horizontal="center" vertical="center"/>
    </xf>
    <xf numFmtId="169" fontId="11" fillId="8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vertical="center"/>
    </xf>
    <xf numFmtId="169" fontId="10" fillId="10" borderId="1" xfId="0" applyNumberFormat="1" applyFont="1" applyFill="1" applyBorder="1" applyAlignment="1">
      <alignment horizontal="center" vertical="center"/>
    </xf>
    <xf numFmtId="165" fontId="10" fillId="10" borderId="1" xfId="0" applyNumberFormat="1" applyFont="1" applyFill="1" applyBorder="1" applyAlignment="1">
      <alignment horizontal="center" vertical="center"/>
    </xf>
    <xf numFmtId="170" fontId="10" fillId="10" borderId="1" xfId="0" applyNumberFormat="1" applyFont="1" applyFill="1" applyBorder="1" applyAlignment="1">
      <alignment horizontal="center" vertical="center"/>
    </xf>
    <xf numFmtId="167" fontId="10" fillId="10" borderId="1" xfId="0" applyNumberFormat="1" applyFont="1" applyFill="1" applyBorder="1" applyAlignment="1">
      <alignment horizontal="center" vertical="center"/>
    </xf>
    <xf numFmtId="168" fontId="10" fillId="10" borderId="1" xfId="0" applyNumberFormat="1" applyFont="1" applyFill="1" applyBorder="1" applyAlignment="1">
      <alignment horizontal="center" vertical="center"/>
    </xf>
    <xf numFmtId="170" fontId="10" fillId="10" borderId="0" xfId="0" applyNumberFormat="1" applyFont="1" applyFill="1" applyBorder="1" applyAlignment="1">
      <alignment horizontal="center" vertical="center"/>
    </xf>
    <xf numFmtId="0" fontId="10" fillId="10" borderId="0" xfId="0" applyFont="1" applyFill="1" applyAlignment="1">
      <alignment vertical="center"/>
    </xf>
    <xf numFmtId="0" fontId="14" fillId="10" borderId="0" xfId="0" applyFont="1" applyFill="1" applyBorder="1" applyAlignment="1">
      <alignment vertical="center"/>
    </xf>
    <xf numFmtId="0" fontId="12" fillId="10" borderId="0" xfId="0" applyFont="1" applyFill="1" applyBorder="1" applyAlignment="1">
      <alignment horizontal="center" vertical="center"/>
    </xf>
    <xf numFmtId="168" fontId="12" fillId="10" borderId="0" xfId="0" applyNumberFormat="1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vertical="center"/>
    </xf>
    <xf numFmtId="169" fontId="10" fillId="4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70" fontId="10" fillId="4" borderId="1" xfId="0" applyNumberFormat="1" applyFont="1" applyFill="1" applyBorder="1" applyAlignment="1">
      <alignment horizontal="center" vertical="center"/>
    </xf>
    <xf numFmtId="167" fontId="10" fillId="3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167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70" fontId="10" fillId="5" borderId="1" xfId="0" applyNumberFormat="1" applyFont="1" applyFill="1" applyBorder="1" applyAlignment="1">
      <alignment horizontal="center" vertical="center"/>
    </xf>
    <xf numFmtId="168" fontId="10" fillId="5" borderId="1" xfId="0" applyNumberFormat="1" applyFont="1" applyFill="1" applyBorder="1" applyAlignment="1">
      <alignment horizontal="center" vertical="center"/>
    </xf>
    <xf numFmtId="169" fontId="10" fillId="5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68" fontId="12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8" fontId="14" fillId="0" borderId="0" xfId="0" applyNumberFormat="1" applyFont="1" applyFill="1" applyBorder="1" applyAlignment="1">
      <alignment horizontal="center" vertical="center"/>
    </xf>
    <xf numFmtId="169" fontId="1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textRotation="90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166" fontId="10" fillId="2" borderId="1" xfId="0" applyNumberFormat="1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169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/>
    </xf>
    <xf numFmtId="169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1"/>
    </xf>
    <xf numFmtId="0" fontId="10" fillId="0" borderId="0" xfId="0" applyFont="1" applyBorder="1" applyAlignment="1">
      <alignment vertical="center"/>
    </xf>
    <xf numFmtId="0" fontId="11" fillId="8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68" fontId="11" fillId="0" borderId="0" xfId="0" applyNumberFormat="1" applyFont="1" applyFill="1" applyBorder="1" applyAlignment="1">
      <alignment horizontal="center" vertical="center" wrapText="1"/>
    </xf>
    <xf numFmtId="169" fontId="11" fillId="0" borderId="0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/>
    </xf>
    <xf numFmtId="166" fontId="10" fillId="4" borderId="1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166" fontId="10" fillId="10" borderId="1" xfId="0" applyNumberFormat="1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168" fontId="10" fillId="10" borderId="0" xfId="0" applyNumberFormat="1" applyFont="1" applyFill="1" applyBorder="1" applyAlignment="1">
      <alignment horizontal="center" vertical="center"/>
    </xf>
    <xf numFmtId="169" fontId="10" fillId="10" borderId="0" xfId="0" applyNumberFormat="1" applyFont="1" applyFill="1" applyBorder="1" applyAlignment="1">
      <alignment horizontal="center" vertical="center"/>
    </xf>
    <xf numFmtId="166" fontId="10" fillId="10" borderId="0" xfId="0" applyNumberFormat="1" applyFont="1" applyFill="1" applyBorder="1" applyAlignment="1">
      <alignment horizontal="center" vertical="center"/>
    </xf>
    <xf numFmtId="165" fontId="10" fillId="10" borderId="0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1"/>
    </xf>
    <xf numFmtId="0" fontId="11" fillId="7" borderId="2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167" fontId="11" fillId="8" borderId="6" xfId="0" applyNumberFormat="1" applyFont="1" applyFill="1" applyBorder="1" applyAlignment="1">
      <alignment horizontal="center" vertical="center"/>
    </xf>
    <xf numFmtId="167" fontId="11" fillId="8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shrinkToFit="1"/>
    </xf>
    <xf numFmtId="166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8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167" fontId="11" fillId="8" borderId="1" xfId="0" applyNumberFormat="1" applyFont="1" applyFill="1" applyBorder="1" applyAlignment="1">
      <alignment horizontal="center" vertical="center"/>
    </xf>
    <xf numFmtId="167" fontId="11" fillId="8" borderId="1" xfId="0" applyNumberFormat="1" applyFont="1" applyFill="1" applyBorder="1" applyAlignment="1">
      <alignment horizontal="center" vertical="center" shrinkToFit="1"/>
    </xf>
    <xf numFmtId="168" fontId="11" fillId="0" borderId="0" xfId="0" applyNumberFormat="1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center" vertical="center"/>
    </xf>
    <xf numFmtId="168" fontId="1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66" fontId="11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8" fontId="11" fillId="8" borderId="1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</cellXfs>
  <cellStyles count="3">
    <cellStyle name="Обычный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X152"/>
  <sheetViews>
    <sheetView tabSelected="1" zoomScale="120" zoomScaleNormal="120" workbookViewId="0">
      <pane xSplit="4" topLeftCell="E1" activePane="topRight" state="frozen"/>
      <selection pane="topRight" activeCell="R158" sqref="R158"/>
    </sheetView>
  </sheetViews>
  <sheetFormatPr defaultRowHeight="9.75"/>
  <cols>
    <col min="1" max="1" width="3.75" style="103" customWidth="1"/>
    <col min="2" max="3" width="3.75" style="31" hidden="1" customWidth="1"/>
    <col min="4" max="4" width="18" style="31" customWidth="1"/>
    <col min="5" max="5" width="4.5" style="104" customWidth="1"/>
    <col min="6" max="6" width="4.875" style="105" customWidth="1"/>
    <col min="7" max="7" width="4.5" style="104" customWidth="1"/>
    <col min="8" max="9" width="4.875" style="89" customWidth="1"/>
    <col min="10" max="10" width="5.375" style="104" customWidth="1"/>
    <col min="11" max="11" width="4.25" style="106" customWidth="1"/>
    <col min="12" max="12" width="4.125" style="107" customWidth="1"/>
    <col min="13" max="13" width="5" style="104" customWidth="1"/>
    <col min="14" max="14" width="3.5" style="108" customWidth="1"/>
    <col min="15" max="15" width="3.875" style="107" customWidth="1"/>
    <col min="16" max="16" width="5.75" style="107" customWidth="1"/>
    <col min="17" max="18" width="3.75" style="109" customWidth="1"/>
    <col min="19" max="19" width="4" style="104" customWidth="1"/>
    <col min="20" max="20" width="5.625" style="104" hidden="1" customWidth="1"/>
    <col min="21" max="21" width="5.125" style="104" customWidth="1"/>
    <col min="22" max="22" width="6.75" style="104" customWidth="1"/>
    <col min="23" max="23" width="6.125" style="105" customWidth="1"/>
    <col min="24" max="24" width="4.875" style="110" customWidth="1"/>
    <col min="25" max="25" width="4.75" style="111" customWidth="1"/>
    <col min="26" max="26" width="4.25" style="110" customWidth="1"/>
    <col min="27" max="28" width="3.875" style="111" customWidth="1"/>
    <col min="29" max="29" width="4.25" style="104" customWidth="1"/>
    <col min="30" max="30" width="3.875" style="104" customWidth="1"/>
    <col min="31" max="31" width="4.25" style="104" customWidth="1"/>
    <col min="32" max="32" width="4.375" style="104" customWidth="1"/>
    <col min="33" max="33" width="3.875" style="104" customWidth="1"/>
    <col min="34" max="35" width="5.125" style="104" customWidth="1"/>
    <col min="36" max="36" width="3.375" style="112" customWidth="1"/>
    <col min="37" max="37" width="5.375" style="112" bestFit="1" customWidth="1"/>
    <col min="38" max="38" width="4.75" style="113" bestFit="1" customWidth="1"/>
    <col min="39" max="39" width="5.5" style="113" hidden="1" customWidth="1"/>
    <col min="40" max="40" width="5" style="104" customWidth="1"/>
    <col min="41" max="41" width="7" style="104" customWidth="1"/>
    <col min="42" max="42" width="4.75" style="62" customWidth="1"/>
    <col min="43" max="49" width="9" style="62"/>
    <col min="50" max="50" width="12" style="62" bestFit="1" customWidth="1"/>
    <col min="51" max="64" width="9" style="62"/>
    <col min="65" max="16384" width="9" style="31"/>
  </cols>
  <sheetData>
    <row r="1" spans="1:76" s="30" customFormat="1">
      <c r="A1" s="32"/>
      <c r="B1" s="20"/>
      <c r="C1" s="20"/>
      <c r="D1" s="20"/>
      <c r="E1" s="21"/>
      <c r="F1" s="22"/>
      <c r="G1" s="21"/>
      <c r="H1" s="22"/>
      <c r="I1" s="22"/>
      <c r="J1" s="21"/>
      <c r="K1" s="33"/>
      <c r="L1" s="34"/>
      <c r="M1" s="21"/>
      <c r="N1" s="35"/>
      <c r="O1" s="34"/>
      <c r="P1" s="34"/>
      <c r="Q1" s="36"/>
      <c r="R1" s="36"/>
      <c r="S1" s="21"/>
      <c r="T1" s="21"/>
      <c r="U1" s="21"/>
      <c r="V1" s="21"/>
      <c r="W1" s="22"/>
      <c r="X1" s="37"/>
      <c r="Y1" s="38"/>
      <c r="Z1" s="37"/>
      <c r="AA1" s="38"/>
      <c r="AB1" s="38"/>
      <c r="AC1" s="21"/>
      <c r="AD1" s="21"/>
      <c r="AE1" s="21"/>
      <c r="AF1" s="21"/>
      <c r="AG1" s="21"/>
      <c r="AH1" s="21"/>
      <c r="AI1" s="21"/>
      <c r="AJ1" s="39"/>
      <c r="AK1" s="39"/>
      <c r="AL1" s="40"/>
      <c r="AM1" s="40"/>
      <c r="AN1" s="21"/>
      <c r="AO1" s="41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</row>
    <row r="2" spans="1:76" s="20" customFormat="1" ht="16.5" customHeight="1">
      <c r="A2" s="242" t="s">
        <v>150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43"/>
      <c r="AP2" s="44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</row>
    <row r="3" spans="1:76" s="124" customFormat="1" ht="16.5" customHeight="1">
      <c r="A3" s="243" t="s">
        <v>145</v>
      </c>
      <c r="B3" s="244"/>
      <c r="C3" s="244"/>
      <c r="D3" s="244"/>
      <c r="E3" s="244"/>
      <c r="F3" s="244"/>
      <c r="G3" s="244"/>
      <c r="H3" s="245"/>
      <c r="I3" s="120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208"/>
      <c r="AP3" s="122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</row>
    <row r="4" spans="1:76" s="127" customFormat="1" ht="22.5" customHeight="1">
      <c r="A4" s="246" t="s">
        <v>137</v>
      </c>
      <c r="B4" s="246" t="s">
        <v>0</v>
      </c>
      <c r="C4" s="246" t="s">
        <v>1</v>
      </c>
      <c r="D4" s="247" t="s">
        <v>138</v>
      </c>
      <c r="E4" s="209" t="s">
        <v>143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1"/>
      <c r="W4" s="125"/>
      <c r="X4" s="212" t="s">
        <v>144</v>
      </c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</row>
    <row r="5" spans="1:76" s="127" customFormat="1" ht="15" customHeight="1">
      <c r="A5" s="246"/>
      <c r="B5" s="246"/>
      <c r="C5" s="246"/>
      <c r="D5" s="247"/>
      <c r="E5" s="128" t="s">
        <v>2</v>
      </c>
      <c r="F5" s="128" t="s">
        <v>3</v>
      </c>
      <c r="G5" s="128" t="s">
        <v>4</v>
      </c>
      <c r="H5" s="128" t="s">
        <v>5</v>
      </c>
      <c r="I5" s="128"/>
      <c r="J5" s="228" t="s">
        <v>151</v>
      </c>
      <c r="K5" s="228"/>
      <c r="L5" s="228"/>
      <c r="M5" s="229" t="s">
        <v>152</v>
      </c>
      <c r="N5" s="229"/>
      <c r="O5" s="229"/>
      <c r="P5" s="253" t="s">
        <v>131</v>
      </c>
      <c r="Q5" s="250" t="s">
        <v>6</v>
      </c>
      <c r="R5" s="250" t="s">
        <v>132</v>
      </c>
      <c r="S5" s="128" t="s">
        <v>7</v>
      </c>
      <c r="T5" s="128"/>
      <c r="U5" s="228" t="s">
        <v>8</v>
      </c>
      <c r="V5" s="253" t="s">
        <v>139</v>
      </c>
      <c r="W5" s="125"/>
      <c r="X5" s="129" t="s">
        <v>2</v>
      </c>
      <c r="Y5" s="129" t="s">
        <v>3</v>
      </c>
      <c r="Z5" s="129" t="s">
        <v>4</v>
      </c>
      <c r="AA5" s="129" t="s">
        <v>5</v>
      </c>
      <c r="AB5" s="129"/>
      <c r="AC5" s="237" t="s">
        <v>151</v>
      </c>
      <c r="AD5" s="237"/>
      <c r="AE5" s="237"/>
      <c r="AF5" s="238" t="s">
        <v>152</v>
      </c>
      <c r="AG5" s="238"/>
      <c r="AH5" s="238"/>
      <c r="AI5" s="214" t="s">
        <v>140</v>
      </c>
      <c r="AJ5" s="252" t="s">
        <v>6</v>
      </c>
      <c r="AK5" s="252" t="s">
        <v>141</v>
      </c>
      <c r="AL5" s="130" t="s">
        <v>9</v>
      </c>
      <c r="AM5" s="130"/>
      <c r="AN5" s="248" t="s">
        <v>8</v>
      </c>
      <c r="AO5" s="262" t="s">
        <v>136</v>
      </c>
      <c r="AP5" s="126"/>
      <c r="AQ5" s="131"/>
      <c r="AR5" s="132"/>
      <c r="AS5" s="131"/>
      <c r="AT5" s="131"/>
      <c r="AU5" s="131"/>
      <c r="AV5" s="131"/>
      <c r="AW5" s="131"/>
      <c r="AX5" s="131"/>
      <c r="AY5" s="131"/>
      <c r="AZ5" s="131"/>
      <c r="BA5" s="131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</row>
    <row r="6" spans="1:76" s="127" customFormat="1" ht="22.5" customHeight="1">
      <c r="A6" s="125"/>
      <c r="B6" s="125"/>
      <c r="C6" s="125"/>
      <c r="D6" s="133"/>
      <c r="E6" s="128" t="s">
        <v>10</v>
      </c>
      <c r="F6" s="128" t="s">
        <v>10</v>
      </c>
      <c r="G6" s="128" t="s">
        <v>10</v>
      </c>
      <c r="H6" s="128" t="s">
        <v>10</v>
      </c>
      <c r="I6" s="128"/>
      <c r="J6" s="128" t="s">
        <v>11</v>
      </c>
      <c r="K6" s="128" t="s">
        <v>12</v>
      </c>
      <c r="L6" s="128" t="s">
        <v>13</v>
      </c>
      <c r="M6" s="128" t="s">
        <v>11</v>
      </c>
      <c r="N6" s="128" t="s">
        <v>12</v>
      </c>
      <c r="O6" s="128" t="s">
        <v>13</v>
      </c>
      <c r="P6" s="254"/>
      <c r="Q6" s="251"/>
      <c r="R6" s="250"/>
      <c r="S6" s="128" t="s">
        <v>14</v>
      </c>
      <c r="T6" s="128"/>
      <c r="U6" s="228"/>
      <c r="V6" s="254"/>
      <c r="W6" s="125"/>
      <c r="X6" s="129" t="s">
        <v>10</v>
      </c>
      <c r="Y6" s="129" t="s">
        <v>10</v>
      </c>
      <c r="Z6" s="129" t="s">
        <v>10</v>
      </c>
      <c r="AA6" s="129" t="s">
        <v>10</v>
      </c>
      <c r="AB6" s="129"/>
      <c r="AC6" s="134" t="s">
        <v>11</v>
      </c>
      <c r="AD6" s="134" t="s">
        <v>12</v>
      </c>
      <c r="AE6" s="134" t="s">
        <v>13</v>
      </c>
      <c r="AF6" s="134" t="s">
        <v>11</v>
      </c>
      <c r="AG6" s="134" t="s">
        <v>12</v>
      </c>
      <c r="AH6" s="134" t="s">
        <v>13</v>
      </c>
      <c r="AI6" s="215"/>
      <c r="AJ6" s="252"/>
      <c r="AK6" s="252"/>
      <c r="AL6" s="130" t="s">
        <v>14</v>
      </c>
      <c r="AM6" s="130"/>
      <c r="AN6" s="248"/>
      <c r="AO6" s="262"/>
      <c r="AP6" s="126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</row>
    <row r="7" spans="1:76" s="145" customFormat="1" ht="12" customHeight="1">
      <c r="A7" s="226" t="s">
        <v>145</v>
      </c>
      <c r="B7" s="227"/>
      <c r="C7" s="227"/>
      <c r="D7" s="135" t="s">
        <v>133</v>
      </c>
      <c r="E7" s="136">
        <v>2050</v>
      </c>
      <c r="F7" s="136">
        <v>2050</v>
      </c>
      <c r="G7" s="136"/>
      <c r="H7" s="136"/>
      <c r="I7" s="136"/>
      <c r="J7" s="136">
        <v>4100</v>
      </c>
      <c r="K7" s="137">
        <v>1400</v>
      </c>
      <c r="L7" s="135">
        <v>5500</v>
      </c>
      <c r="M7" s="136">
        <v>1140</v>
      </c>
      <c r="N7" s="138">
        <v>330</v>
      </c>
      <c r="O7" s="135">
        <v>1900</v>
      </c>
      <c r="P7" s="135">
        <v>4100</v>
      </c>
      <c r="Q7" s="139">
        <v>4.3499999999999996</v>
      </c>
      <c r="R7" s="139">
        <v>6.35</v>
      </c>
      <c r="S7" s="140">
        <v>3.5964912280701755</v>
      </c>
      <c r="T7" s="140">
        <v>2.75</v>
      </c>
      <c r="U7" s="136" t="s">
        <v>135</v>
      </c>
      <c r="V7" s="141">
        <v>225.98425196850397</v>
      </c>
      <c r="W7" s="136"/>
      <c r="X7" s="142">
        <v>2250</v>
      </c>
      <c r="Y7" s="142">
        <v>2250</v>
      </c>
      <c r="Z7" s="142"/>
      <c r="AA7" s="142"/>
      <c r="AB7" s="142"/>
      <c r="AC7" s="142">
        <v>4500</v>
      </c>
      <c r="AD7" s="136">
        <v>1400</v>
      </c>
      <c r="AE7" s="136">
        <v>5000</v>
      </c>
      <c r="AF7" s="136">
        <v>1100</v>
      </c>
      <c r="AG7" s="136">
        <v>200</v>
      </c>
      <c r="AH7" s="141">
        <v>1600</v>
      </c>
      <c r="AI7" s="141">
        <v>4200</v>
      </c>
      <c r="AJ7" s="143">
        <v>4.1500000000000004</v>
      </c>
      <c r="AK7" s="139">
        <v>4</v>
      </c>
      <c r="AL7" s="139">
        <v>4.0909090909090908</v>
      </c>
      <c r="AM7" s="139">
        <v>3.37</v>
      </c>
      <c r="AN7" s="136" t="s">
        <v>134</v>
      </c>
      <c r="AO7" s="144">
        <v>1470</v>
      </c>
      <c r="AQ7" s="146"/>
      <c r="AR7" s="240"/>
      <c r="AS7" s="240"/>
      <c r="AT7" s="240"/>
      <c r="AU7" s="147"/>
      <c r="AV7" s="241"/>
      <c r="AW7" s="148"/>
      <c r="AX7" s="241"/>
      <c r="AY7" s="148"/>
      <c r="AZ7" s="148"/>
      <c r="BA7" s="148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</row>
    <row r="8" spans="1:76" s="172" customFormat="1" ht="13.5" customHeight="1">
      <c r="A8" s="226"/>
      <c r="B8" s="227"/>
      <c r="C8" s="227"/>
      <c r="D8" s="150" t="s">
        <v>16</v>
      </c>
      <c r="E8" s="151">
        <v>1900</v>
      </c>
      <c r="F8" s="152">
        <v>2200</v>
      </c>
      <c r="G8" s="151"/>
      <c r="H8" s="152"/>
      <c r="I8" s="152"/>
      <c r="J8" s="153">
        <v>4100</v>
      </c>
      <c r="K8" s="154">
        <v>1400</v>
      </c>
      <c r="L8" s="155">
        <v>5500</v>
      </c>
      <c r="M8" s="153">
        <v>1150</v>
      </c>
      <c r="N8" s="156">
        <v>330</v>
      </c>
      <c r="O8" s="155">
        <v>1950</v>
      </c>
      <c r="P8" s="155">
        <v>4100</v>
      </c>
      <c r="Q8" s="157">
        <v>5.0505050505050502</v>
      </c>
      <c r="R8" s="157">
        <v>6.35</v>
      </c>
      <c r="S8" s="158">
        <v>3.5652173913043477</v>
      </c>
      <c r="T8" s="158">
        <v>2.75</v>
      </c>
      <c r="U8" s="153" t="s">
        <v>135</v>
      </c>
      <c r="V8" s="159">
        <v>225.98425196850397</v>
      </c>
      <c r="W8" s="152"/>
      <c r="X8" s="160">
        <v>2100</v>
      </c>
      <c r="Y8" s="161">
        <v>2400</v>
      </c>
      <c r="Z8" s="160"/>
      <c r="AA8" s="161"/>
      <c r="AB8" s="161"/>
      <c r="AC8" s="162">
        <v>4500</v>
      </c>
      <c r="AD8" s="163">
        <v>1400</v>
      </c>
      <c r="AE8" s="163">
        <v>5000</v>
      </c>
      <c r="AF8" s="163">
        <v>1100</v>
      </c>
      <c r="AG8" s="163">
        <v>200</v>
      </c>
      <c r="AH8" s="164">
        <v>1620</v>
      </c>
      <c r="AI8" s="164">
        <v>4200</v>
      </c>
      <c r="AJ8" s="165">
        <v>4.8309178743961354</v>
      </c>
      <c r="AK8" s="166">
        <v>4</v>
      </c>
      <c r="AL8" s="166">
        <v>4.0909090909090908</v>
      </c>
      <c r="AM8" s="166">
        <v>3.37</v>
      </c>
      <c r="AN8" s="163" t="s">
        <v>134</v>
      </c>
      <c r="AO8" s="164">
        <v>1470</v>
      </c>
      <c r="AP8" s="167"/>
      <c r="AQ8" s="168"/>
      <c r="AR8" s="169"/>
      <c r="AS8" s="169"/>
      <c r="AT8" s="169"/>
      <c r="AU8" s="169"/>
      <c r="AV8" s="241"/>
      <c r="AW8" s="170"/>
      <c r="AX8" s="241"/>
      <c r="AY8" s="170"/>
      <c r="AZ8" s="170"/>
      <c r="BA8" s="170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67"/>
      <c r="BS8" s="167"/>
      <c r="BT8" s="167"/>
      <c r="BU8" s="167"/>
      <c r="BV8" s="167"/>
      <c r="BW8" s="167"/>
      <c r="BX8" s="167"/>
    </row>
    <row r="9" spans="1:76" s="172" customFormat="1" ht="9" customHeight="1">
      <c r="A9" s="226"/>
      <c r="B9" s="227"/>
      <c r="C9" s="227"/>
      <c r="D9" s="150" t="s">
        <v>17</v>
      </c>
      <c r="E9" s="151">
        <v>1800</v>
      </c>
      <c r="F9" s="152">
        <v>2300</v>
      </c>
      <c r="G9" s="151"/>
      <c r="H9" s="152"/>
      <c r="I9" s="152"/>
      <c r="J9" s="153">
        <v>4100</v>
      </c>
      <c r="K9" s="154">
        <v>1400</v>
      </c>
      <c r="L9" s="155">
        <v>5500</v>
      </c>
      <c r="M9" s="153">
        <v>1150</v>
      </c>
      <c r="N9" s="156">
        <v>330</v>
      </c>
      <c r="O9" s="155">
        <v>1960</v>
      </c>
      <c r="P9" s="155">
        <v>4100</v>
      </c>
      <c r="Q9" s="157">
        <v>5.0505050505050502</v>
      </c>
      <c r="R9" s="157">
        <v>6.35</v>
      </c>
      <c r="S9" s="158">
        <v>3.5652173913043477</v>
      </c>
      <c r="T9" s="158">
        <v>2.75</v>
      </c>
      <c r="U9" s="153" t="s">
        <v>135</v>
      </c>
      <c r="V9" s="159">
        <v>225.98425196850397</v>
      </c>
      <c r="W9" s="152"/>
      <c r="X9" s="160">
        <v>2000</v>
      </c>
      <c r="Y9" s="161">
        <v>2500</v>
      </c>
      <c r="Z9" s="160"/>
      <c r="AA9" s="161"/>
      <c r="AB9" s="161"/>
      <c r="AC9" s="162">
        <v>4500</v>
      </c>
      <c r="AD9" s="163">
        <v>1400</v>
      </c>
      <c r="AE9" s="163">
        <v>5000</v>
      </c>
      <c r="AF9" s="163">
        <v>1100</v>
      </c>
      <c r="AG9" s="163">
        <v>200</v>
      </c>
      <c r="AH9" s="164">
        <v>1650</v>
      </c>
      <c r="AI9" s="164">
        <v>4200</v>
      </c>
      <c r="AJ9" s="165">
        <v>4.8309178743961354</v>
      </c>
      <c r="AK9" s="166">
        <v>4</v>
      </c>
      <c r="AL9" s="166">
        <v>4.0909090909090908</v>
      </c>
      <c r="AM9" s="166">
        <v>3.37</v>
      </c>
      <c r="AN9" s="163" t="s">
        <v>134</v>
      </c>
      <c r="AO9" s="164">
        <v>1470</v>
      </c>
      <c r="AP9" s="167"/>
      <c r="AQ9" s="168"/>
      <c r="AR9" s="173"/>
      <c r="AS9" s="173"/>
      <c r="AT9" s="173"/>
      <c r="AU9" s="173"/>
      <c r="AV9" s="174"/>
      <c r="AW9" s="174"/>
      <c r="AX9" s="175"/>
      <c r="AY9" s="175"/>
      <c r="AZ9" s="175"/>
      <c r="BA9" s="175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67"/>
      <c r="BX9" s="167"/>
    </row>
    <row r="10" spans="1:76" s="172" customFormat="1">
      <c r="A10" s="226"/>
      <c r="B10" s="227"/>
      <c r="C10" s="227"/>
      <c r="D10" s="150" t="s">
        <v>18</v>
      </c>
      <c r="E10" s="151">
        <v>2050</v>
      </c>
      <c r="F10" s="151">
        <v>2050</v>
      </c>
      <c r="G10" s="151"/>
      <c r="H10" s="152"/>
      <c r="I10" s="152"/>
      <c r="J10" s="153">
        <v>4100</v>
      </c>
      <c r="K10" s="154">
        <v>1400</v>
      </c>
      <c r="L10" s="155">
        <v>5500</v>
      </c>
      <c r="M10" s="153">
        <v>1150</v>
      </c>
      <c r="N10" s="156">
        <v>330</v>
      </c>
      <c r="O10" s="155">
        <v>1960</v>
      </c>
      <c r="P10" s="155">
        <v>4100</v>
      </c>
      <c r="Q10" s="157">
        <v>5.0505050505050502</v>
      </c>
      <c r="R10" s="157">
        <v>6.35</v>
      </c>
      <c r="S10" s="158">
        <v>3.5652173913043477</v>
      </c>
      <c r="T10" s="158">
        <v>2.75</v>
      </c>
      <c r="U10" s="153" t="s">
        <v>135</v>
      </c>
      <c r="V10" s="159">
        <v>225.98425196850397</v>
      </c>
      <c r="W10" s="152"/>
      <c r="X10" s="160">
        <v>2250</v>
      </c>
      <c r="Y10" s="161">
        <v>2250</v>
      </c>
      <c r="Z10" s="160"/>
      <c r="AA10" s="161"/>
      <c r="AB10" s="161"/>
      <c r="AC10" s="162">
        <v>4500</v>
      </c>
      <c r="AD10" s="163">
        <v>1400</v>
      </c>
      <c r="AE10" s="163">
        <v>5000</v>
      </c>
      <c r="AF10" s="163">
        <v>1100</v>
      </c>
      <c r="AG10" s="163">
        <v>200</v>
      </c>
      <c r="AH10" s="164">
        <v>1650</v>
      </c>
      <c r="AI10" s="164">
        <v>4200</v>
      </c>
      <c r="AJ10" s="165">
        <v>4.8309178743961354</v>
      </c>
      <c r="AK10" s="166">
        <v>4</v>
      </c>
      <c r="AL10" s="166">
        <v>4.0909090909090908</v>
      </c>
      <c r="AM10" s="166">
        <v>3.3684210526315788</v>
      </c>
      <c r="AN10" s="163" t="s">
        <v>134</v>
      </c>
      <c r="AO10" s="164">
        <v>1470</v>
      </c>
      <c r="AP10" s="167"/>
      <c r="AQ10" s="168"/>
      <c r="AR10" s="173"/>
      <c r="AS10" s="173"/>
      <c r="AT10" s="173"/>
      <c r="AU10" s="173"/>
      <c r="AV10" s="174"/>
      <c r="AW10" s="174"/>
      <c r="AX10" s="175"/>
      <c r="AY10" s="175"/>
      <c r="AZ10" s="175"/>
      <c r="BA10" s="175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67"/>
      <c r="BX10" s="167"/>
    </row>
    <row r="11" spans="1:76" s="172" customFormat="1">
      <c r="A11" s="226"/>
      <c r="B11" s="227"/>
      <c r="C11" s="227"/>
      <c r="D11" s="150" t="s">
        <v>19</v>
      </c>
      <c r="E11" s="151">
        <v>2000</v>
      </c>
      <c r="F11" s="152">
        <v>2100</v>
      </c>
      <c r="G11" s="151"/>
      <c r="H11" s="152"/>
      <c r="I11" s="152"/>
      <c r="J11" s="153">
        <v>4100</v>
      </c>
      <c r="K11" s="154">
        <v>1400</v>
      </c>
      <c r="L11" s="155">
        <v>5500</v>
      </c>
      <c r="M11" s="153">
        <v>1160</v>
      </c>
      <c r="N11" s="156">
        <v>330</v>
      </c>
      <c r="O11" s="155">
        <v>1970</v>
      </c>
      <c r="P11" s="155">
        <v>4100</v>
      </c>
      <c r="Q11" s="157">
        <v>5.0944224857268336</v>
      </c>
      <c r="R11" s="157">
        <v>6.35</v>
      </c>
      <c r="S11" s="158">
        <v>3.5344827586206895</v>
      </c>
      <c r="T11" s="158">
        <v>2.75</v>
      </c>
      <c r="U11" s="153" t="s">
        <v>135</v>
      </c>
      <c r="V11" s="159">
        <v>225.98425196850397</v>
      </c>
      <c r="W11" s="152"/>
      <c r="X11" s="160">
        <v>2150</v>
      </c>
      <c r="Y11" s="161">
        <v>2350</v>
      </c>
      <c r="Z11" s="160"/>
      <c r="AA11" s="161"/>
      <c r="AB11" s="161"/>
      <c r="AC11" s="162">
        <v>4500</v>
      </c>
      <c r="AD11" s="163">
        <v>1400</v>
      </c>
      <c r="AE11" s="163">
        <v>5000</v>
      </c>
      <c r="AF11" s="163">
        <v>1100</v>
      </c>
      <c r="AG11" s="163">
        <v>200</v>
      </c>
      <c r="AH11" s="164">
        <v>1680</v>
      </c>
      <c r="AI11" s="164">
        <v>4200</v>
      </c>
      <c r="AJ11" s="165">
        <v>4.8309178743961354</v>
      </c>
      <c r="AK11" s="166">
        <v>4</v>
      </c>
      <c r="AL11" s="166">
        <v>4.0909090909090908</v>
      </c>
      <c r="AM11" s="166">
        <v>3.46</v>
      </c>
      <c r="AN11" s="163" t="s">
        <v>134</v>
      </c>
      <c r="AO11" s="164">
        <v>1470</v>
      </c>
      <c r="AP11" s="167"/>
      <c r="AQ11" s="168"/>
      <c r="AR11" s="173"/>
      <c r="AS11" s="173"/>
      <c r="AT11" s="173"/>
      <c r="AU11" s="173"/>
      <c r="AV11" s="174"/>
      <c r="AW11" s="174"/>
      <c r="AX11" s="175"/>
      <c r="AY11" s="175"/>
      <c r="AZ11" s="175"/>
      <c r="BA11" s="175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67"/>
      <c r="BX11" s="167"/>
    </row>
    <row r="12" spans="1:76" s="172" customFormat="1" ht="7.5" customHeight="1">
      <c r="A12" s="177"/>
      <c r="B12" s="123"/>
      <c r="C12" s="123"/>
      <c r="D12" s="123"/>
      <c r="E12" s="152"/>
      <c r="F12" s="152"/>
      <c r="G12" s="152"/>
      <c r="H12" s="152"/>
      <c r="I12" s="152"/>
      <c r="J12" s="152"/>
      <c r="K12" s="178"/>
      <c r="L12" s="179"/>
      <c r="M12" s="152"/>
      <c r="N12" s="123"/>
      <c r="O12" s="179"/>
      <c r="P12" s="179"/>
      <c r="Q12" s="180"/>
      <c r="R12" s="180"/>
      <c r="S12" s="152"/>
      <c r="T12" s="152"/>
      <c r="U12" s="152"/>
      <c r="V12" s="152"/>
      <c r="W12" s="152"/>
      <c r="X12" s="161"/>
      <c r="Y12" s="161"/>
      <c r="Z12" s="161"/>
      <c r="AA12" s="161"/>
      <c r="AB12" s="161"/>
      <c r="AC12" s="152"/>
      <c r="AD12" s="152"/>
      <c r="AE12" s="152"/>
      <c r="AF12" s="152"/>
      <c r="AG12" s="152"/>
      <c r="AH12" s="152"/>
      <c r="AI12" s="152"/>
      <c r="AJ12" s="181"/>
      <c r="AK12" s="181"/>
      <c r="AL12" s="182"/>
      <c r="AM12" s="182"/>
      <c r="AN12" s="152"/>
      <c r="AO12" s="183"/>
      <c r="AP12" s="167"/>
      <c r="AQ12" s="168"/>
      <c r="AR12" s="173"/>
      <c r="AS12" s="173"/>
      <c r="AT12" s="173"/>
      <c r="AU12" s="173"/>
      <c r="AV12" s="174"/>
      <c r="AW12" s="174"/>
      <c r="AX12" s="175"/>
      <c r="AY12" s="175"/>
      <c r="AZ12" s="175"/>
      <c r="BA12" s="175"/>
      <c r="BB12" s="184"/>
      <c r="BC12" s="184"/>
      <c r="BD12" s="184"/>
      <c r="BE12" s="184"/>
      <c r="BF12" s="185"/>
      <c r="BG12" s="185"/>
      <c r="BH12" s="186"/>
      <c r="BI12" s="186"/>
      <c r="BJ12" s="176"/>
      <c r="BK12" s="176"/>
      <c r="BL12" s="185"/>
      <c r="BM12" s="187"/>
      <c r="BN12" s="187"/>
      <c r="BO12" s="188"/>
      <c r="BP12" s="189"/>
      <c r="BQ12" s="176"/>
      <c r="BR12" s="176"/>
      <c r="BS12" s="176"/>
      <c r="BT12" s="176"/>
      <c r="BU12" s="176"/>
      <c r="BV12" s="176"/>
      <c r="BW12" s="167"/>
      <c r="BX12" s="167"/>
    </row>
    <row r="13" spans="1:76" s="192" customFormat="1" ht="16.5" customHeight="1">
      <c r="A13" s="243" t="s">
        <v>146</v>
      </c>
      <c r="B13" s="244"/>
      <c r="C13" s="244"/>
      <c r="D13" s="244"/>
      <c r="E13" s="244"/>
      <c r="F13" s="244"/>
      <c r="G13" s="244"/>
      <c r="H13" s="249"/>
      <c r="I13" s="190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91"/>
      <c r="AP13" s="171"/>
      <c r="AQ13" s="168"/>
      <c r="AR13" s="173"/>
      <c r="AS13" s="173"/>
      <c r="AT13" s="173"/>
      <c r="AU13" s="173"/>
      <c r="AV13" s="174"/>
      <c r="AW13" s="174"/>
      <c r="AX13" s="175"/>
      <c r="AY13" s="175"/>
      <c r="AZ13" s="175"/>
      <c r="BA13" s="175"/>
      <c r="BB13" s="184"/>
      <c r="BC13" s="184"/>
      <c r="BD13" s="184"/>
      <c r="BE13" s="184"/>
      <c r="BF13" s="185"/>
      <c r="BG13" s="185"/>
      <c r="BH13" s="186"/>
      <c r="BI13" s="186"/>
      <c r="BJ13" s="176"/>
      <c r="BK13" s="176"/>
      <c r="BL13" s="185"/>
      <c r="BM13" s="187"/>
      <c r="BN13" s="187"/>
      <c r="BO13" s="188"/>
      <c r="BP13" s="189"/>
      <c r="BQ13" s="176"/>
      <c r="BR13" s="176"/>
      <c r="BS13" s="176"/>
      <c r="BT13" s="176"/>
      <c r="BU13" s="176"/>
      <c r="BV13" s="176"/>
      <c r="BW13" s="171"/>
      <c r="BX13" s="171"/>
    </row>
    <row r="14" spans="1:76" s="127" customFormat="1" ht="22.5" customHeight="1">
      <c r="A14" s="246" t="s">
        <v>137</v>
      </c>
      <c r="B14" s="246" t="s">
        <v>0</v>
      </c>
      <c r="C14" s="246" t="s">
        <v>1</v>
      </c>
      <c r="D14" s="247" t="s">
        <v>138</v>
      </c>
      <c r="E14" s="209" t="s">
        <v>143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1"/>
      <c r="W14" s="125"/>
      <c r="X14" s="248" t="s">
        <v>144</v>
      </c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193"/>
      <c r="AP14" s="126"/>
      <c r="AQ14" s="131"/>
      <c r="AR14" s="131"/>
      <c r="AS14" s="131"/>
      <c r="AT14" s="131"/>
      <c r="AU14" s="131"/>
      <c r="AV14" s="131"/>
      <c r="AW14" s="131"/>
      <c r="AX14" s="173"/>
      <c r="AY14" s="173"/>
      <c r="AZ14" s="173"/>
      <c r="BA14" s="173"/>
      <c r="BB14" s="184"/>
      <c r="BC14" s="184"/>
      <c r="BD14" s="184"/>
      <c r="BE14" s="184"/>
      <c r="BF14" s="185"/>
      <c r="BG14" s="185"/>
      <c r="BH14" s="186"/>
      <c r="BI14" s="186"/>
      <c r="BJ14" s="176"/>
      <c r="BK14" s="176"/>
      <c r="BL14" s="185"/>
      <c r="BM14" s="187"/>
      <c r="BN14" s="187"/>
      <c r="BO14" s="188"/>
      <c r="BP14" s="189"/>
      <c r="BQ14" s="194"/>
      <c r="BR14" s="194"/>
      <c r="BS14" s="194"/>
      <c r="BT14" s="194"/>
      <c r="BU14" s="194"/>
      <c r="BV14" s="194"/>
      <c r="BW14" s="126"/>
      <c r="BX14" s="126"/>
    </row>
    <row r="15" spans="1:76" s="127" customFormat="1" ht="15" customHeight="1">
      <c r="A15" s="246"/>
      <c r="B15" s="246"/>
      <c r="C15" s="246"/>
      <c r="D15" s="247"/>
      <c r="E15" s="128" t="s">
        <v>2</v>
      </c>
      <c r="F15" s="128" t="s">
        <v>3</v>
      </c>
      <c r="G15" s="128" t="s">
        <v>4</v>
      </c>
      <c r="H15" s="128" t="s">
        <v>5</v>
      </c>
      <c r="I15" s="128"/>
      <c r="J15" s="228" t="s">
        <v>151</v>
      </c>
      <c r="K15" s="228"/>
      <c r="L15" s="228"/>
      <c r="M15" s="229" t="s">
        <v>152</v>
      </c>
      <c r="N15" s="229"/>
      <c r="O15" s="229"/>
      <c r="P15" s="253" t="s">
        <v>131</v>
      </c>
      <c r="Q15" s="250" t="s">
        <v>6</v>
      </c>
      <c r="R15" s="250" t="s">
        <v>132</v>
      </c>
      <c r="S15" s="128" t="s">
        <v>7</v>
      </c>
      <c r="T15" s="128"/>
      <c r="U15" s="228" t="s">
        <v>8</v>
      </c>
      <c r="V15" s="253" t="s">
        <v>139</v>
      </c>
      <c r="W15" s="125"/>
      <c r="X15" s="129" t="s">
        <v>2</v>
      </c>
      <c r="Y15" s="129" t="s">
        <v>3</v>
      </c>
      <c r="Z15" s="129" t="s">
        <v>4</v>
      </c>
      <c r="AA15" s="129" t="s">
        <v>5</v>
      </c>
      <c r="AB15" s="129"/>
      <c r="AC15" s="237" t="s">
        <v>151</v>
      </c>
      <c r="AD15" s="237"/>
      <c r="AE15" s="237"/>
      <c r="AF15" s="238" t="s">
        <v>152</v>
      </c>
      <c r="AG15" s="238"/>
      <c r="AH15" s="238"/>
      <c r="AI15" s="214" t="s">
        <v>140</v>
      </c>
      <c r="AJ15" s="252" t="s">
        <v>6</v>
      </c>
      <c r="AK15" s="252" t="s">
        <v>141</v>
      </c>
      <c r="AL15" s="130" t="s">
        <v>9</v>
      </c>
      <c r="AM15" s="130"/>
      <c r="AN15" s="248" t="s">
        <v>8</v>
      </c>
      <c r="AO15" s="262" t="s">
        <v>136</v>
      </c>
      <c r="AP15" s="126"/>
      <c r="AQ15" s="126"/>
      <c r="AR15" s="194"/>
      <c r="AS15" s="232"/>
      <c r="AT15" s="232"/>
      <c r="AU15" s="232"/>
      <c r="AV15" s="232"/>
      <c r="AW15" s="232"/>
      <c r="AX15" s="232"/>
      <c r="AY15" s="232"/>
      <c r="AZ15" s="232"/>
      <c r="BA15" s="195"/>
      <c r="BB15" s="239"/>
      <c r="BC15" s="196"/>
      <c r="BD15" s="239"/>
      <c r="BE15" s="196"/>
      <c r="BF15" s="197"/>
      <c r="BG15" s="197"/>
      <c r="BH15" s="232"/>
      <c r="BI15" s="186"/>
      <c r="BJ15" s="176"/>
      <c r="BK15" s="176"/>
      <c r="BL15" s="185"/>
      <c r="BM15" s="187"/>
      <c r="BN15" s="187"/>
      <c r="BO15" s="188"/>
      <c r="BP15" s="189"/>
      <c r="BQ15" s="194"/>
      <c r="BR15" s="194"/>
      <c r="BS15" s="194"/>
      <c r="BT15" s="194"/>
      <c r="BU15" s="194"/>
      <c r="BV15" s="194"/>
      <c r="BW15" s="126"/>
      <c r="BX15" s="126"/>
    </row>
    <row r="16" spans="1:76" s="127" customFormat="1" ht="22.5" customHeight="1">
      <c r="A16" s="125"/>
      <c r="B16" s="125"/>
      <c r="C16" s="125"/>
      <c r="D16" s="133"/>
      <c r="E16" s="128" t="s">
        <v>10</v>
      </c>
      <c r="F16" s="128" t="s">
        <v>10</v>
      </c>
      <c r="G16" s="128" t="s">
        <v>10</v>
      </c>
      <c r="H16" s="128" t="s">
        <v>10</v>
      </c>
      <c r="I16" s="128"/>
      <c r="J16" s="128" t="s">
        <v>11</v>
      </c>
      <c r="K16" s="128" t="s">
        <v>12</v>
      </c>
      <c r="L16" s="128" t="s">
        <v>13</v>
      </c>
      <c r="M16" s="128" t="s">
        <v>11</v>
      </c>
      <c r="N16" s="128" t="s">
        <v>12</v>
      </c>
      <c r="O16" s="128" t="s">
        <v>13</v>
      </c>
      <c r="P16" s="254"/>
      <c r="Q16" s="251"/>
      <c r="R16" s="250"/>
      <c r="S16" s="128" t="s">
        <v>14</v>
      </c>
      <c r="T16" s="128"/>
      <c r="U16" s="228"/>
      <c r="V16" s="254"/>
      <c r="W16" s="125"/>
      <c r="X16" s="129" t="s">
        <v>10</v>
      </c>
      <c r="Y16" s="129" t="s">
        <v>10</v>
      </c>
      <c r="Z16" s="129" t="s">
        <v>10</v>
      </c>
      <c r="AA16" s="129" t="s">
        <v>10</v>
      </c>
      <c r="AB16" s="129"/>
      <c r="AC16" s="134" t="s">
        <v>11</v>
      </c>
      <c r="AD16" s="134" t="s">
        <v>12</v>
      </c>
      <c r="AE16" s="134" t="s">
        <v>13</v>
      </c>
      <c r="AF16" s="134" t="s">
        <v>11</v>
      </c>
      <c r="AG16" s="134" t="s">
        <v>12</v>
      </c>
      <c r="AH16" s="134" t="s">
        <v>13</v>
      </c>
      <c r="AI16" s="215"/>
      <c r="AJ16" s="252"/>
      <c r="AK16" s="252"/>
      <c r="AL16" s="130" t="s">
        <v>14</v>
      </c>
      <c r="AM16" s="130"/>
      <c r="AN16" s="248"/>
      <c r="AO16" s="262"/>
      <c r="AP16" s="126"/>
      <c r="AQ16" s="126"/>
      <c r="AR16" s="194"/>
      <c r="AS16" s="195"/>
      <c r="AT16" s="195"/>
      <c r="AU16" s="195"/>
      <c r="AV16" s="195"/>
      <c r="AW16" s="195"/>
      <c r="AX16" s="195"/>
      <c r="AY16" s="195"/>
      <c r="AZ16" s="195"/>
      <c r="BA16" s="195"/>
      <c r="BB16" s="239"/>
      <c r="BC16" s="196"/>
      <c r="BD16" s="239"/>
      <c r="BE16" s="196"/>
      <c r="BF16" s="197"/>
      <c r="BG16" s="197"/>
      <c r="BH16" s="232"/>
      <c r="BI16" s="198"/>
      <c r="BJ16" s="233"/>
      <c r="BK16" s="198"/>
      <c r="BL16" s="195"/>
      <c r="BM16" s="195"/>
      <c r="BN16" s="232"/>
      <c r="BO16" s="188"/>
      <c r="BP16" s="189"/>
      <c r="BQ16" s="194"/>
      <c r="BR16" s="194"/>
      <c r="BS16" s="194"/>
      <c r="BT16" s="194"/>
      <c r="BU16" s="194"/>
      <c r="BV16" s="194"/>
      <c r="BW16" s="126"/>
      <c r="BX16" s="126"/>
    </row>
    <row r="17" spans="1:76" s="172" customFormat="1" ht="9.75" customHeight="1">
      <c r="A17" s="226" t="s">
        <v>146</v>
      </c>
      <c r="B17" s="227"/>
      <c r="C17" s="227"/>
      <c r="D17" s="199" t="s">
        <v>15</v>
      </c>
      <c r="E17" s="151">
        <v>2400</v>
      </c>
      <c r="F17" s="152">
        <v>2400</v>
      </c>
      <c r="G17" s="151"/>
      <c r="H17" s="152"/>
      <c r="I17" s="152"/>
      <c r="J17" s="153">
        <v>4800</v>
      </c>
      <c r="K17" s="154">
        <v>1800</v>
      </c>
      <c r="L17" s="155">
        <v>6200</v>
      </c>
      <c r="M17" s="153">
        <v>1400</v>
      </c>
      <c r="N17" s="156">
        <v>390</v>
      </c>
      <c r="O17" s="155">
        <v>2000</v>
      </c>
      <c r="P17" s="155">
        <v>5200</v>
      </c>
      <c r="Q17" s="200">
        <v>6.1484409310496275</v>
      </c>
      <c r="R17" s="157">
        <v>6.5</v>
      </c>
      <c r="S17" s="158">
        <v>3.4285714285714284</v>
      </c>
      <c r="T17" s="158"/>
      <c r="U17" s="153" t="s">
        <v>135</v>
      </c>
      <c r="V17" s="159">
        <v>280</v>
      </c>
      <c r="W17" s="152"/>
      <c r="X17" s="160">
        <v>2700</v>
      </c>
      <c r="Y17" s="161">
        <v>2700</v>
      </c>
      <c r="Z17" s="160"/>
      <c r="AA17" s="161"/>
      <c r="AB17" s="161"/>
      <c r="AC17" s="162">
        <v>5400</v>
      </c>
      <c r="AD17" s="163">
        <v>1400</v>
      </c>
      <c r="AE17" s="163">
        <v>6200</v>
      </c>
      <c r="AF17" s="163">
        <v>1400</v>
      </c>
      <c r="AG17" s="163">
        <v>290</v>
      </c>
      <c r="AH17" s="164">
        <v>2000</v>
      </c>
      <c r="AI17" s="164">
        <v>5200</v>
      </c>
      <c r="AJ17" s="165">
        <v>6.1484409310496275</v>
      </c>
      <c r="AK17" s="166">
        <v>3.95</v>
      </c>
      <c r="AL17" s="166">
        <v>3.8571428571428572</v>
      </c>
      <c r="AM17" s="166">
        <v>3.35</v>
      </c>
      <c r="AN17" s="163" t="s">
        <v>142</v>
      </c>
      <c r="AO17" s="164">
        <v>1843.0379746835442</v>
      </c>
      <c r="AP17" s="167"/>
      <c r="AQ17" s="167"/>
      <c r="AR17" s="176"/>
      <c r="AS17" s="186"/>
      <c r="AT17" s="186"/>
      <c r="AU17" s="186"/>
      <c r="AV17" s="186"/>
      <c r="AW17" s="186"/>
      <c r="AX17" s="186"/>
      <c r="AY17" s="186"/>
      <c r="AZ17" s="186"/>
      <c r="BA17" s="186"/>
      <c r="BB17" s="201"/>
      <c r="BC17" s="201"/>
      <c r="BD17" s="188"/>
      <c r="BE17" s="188"/>
      <c r="BF17" s="188"/>
      <c r="BG17" s="188"/>
      <c r="BH17" s="186"/>
      <c r="BI17" s="198"/>
      <c r="BJ17" s="233"/>
      <c r="BK17" s="198"/>
      <c r="BL17" s="195"/>
      <c r="BM17" s="195"/>
      <c r="BN17" s="232"/>
      <c r="BO17" s="176"/>
      <c r="BP17" s="176"/>
      <c r="BQ17" s="176"/>
      <c r="BR17" s="176"/>
      <c r="BS17" s="176"/>
      <c r="BT17" s="176"/>
      <c r="BU17" s="176"/>
      <c r="BV17" s="176"/>
      <c r="BW17" s="167"/>
      <c r="BX17" s="167"/>
    </row>
    <row r="18" spans="1:76" s="172" customFormat="1">
      <c r="A18" s="226"/>
      <c r="B18" s="227"/>
      <c r="C18" s="227"/>
      <c r="D18" s="199" t="s">
        <v>16</v>
      </c>
      <c r="E18" s="151">
        <v>2300</v>
      </c>
      <c r="F18" s="152">
        <v>2600</v>
      </c>
      <c r="G18" s="151"/>
      <c r="H18" s="152"/>
      <c r="I18" s="152"/>
      <c r="J18" s="153">
        <v>4900</v>
      </c>
      <c r="K18" s="154">
        <v>1800</v>
      </c>
      <c r="L18" s="155">
        <v>6400</v>
      </c>
      <c r="M18" s="153">
        <v>1420</v>
      </c>
      <c r="N18" s="156">
        <v>390</v>
      </c>
      <c r="O18" s="155">
        <v>2100</v>
      </c>
      <c r="P18" s="155">
        <v>5200</v>
      </c>
      <c r="Q18" s="200">
        <v>6.2362758014931927</v>
      </c>
      <c r="R18" s="157">
        <v>6.5</v>
      </c>
      <c r="S18" s="158">
        <v>3.4507042253521125</v>
      </c>
      <c r="T18" s="158"/>
      <c r="U18" s="153" t="s">
        <v>135</v>
      </c>
      <c r="V18" s="159">
        <v>280</v>
      </c>
      <c r="W18" s="152"/>
      <c r="X18" s="160">
        <v>2600</v>
      </c>
      <c r="Y18" s="161">
        <v>3200</v>
      </c>
      <c r="Z18" s="160"/>
      <c r="AA18" s="161"/>
      <c r="AB18" s="161"/>
      <c r="AC18" s="162">
        <v>5800</v>
      </c>
      <c r="AD18" s="163">
        <v>1400</v>
      </c>
      <c r="AE18" s="163">
        <v>6300</v>
      </c>
      <c r="AF18" s="163">
        <v>1420</v>
      </c>
      <c r="AG18" s="163">
        <v>290</v>
      </c>
      <c r="AH18" s="164">
        <v>2100</v>
      </c>
      <c r="AI18" s="164">
        <v>5200</v>
      </c>
      <c r="AJ18" s="165">
        <v>6.2362758014931927</v>
      </c>
      <c r="AK18" s="166">
        <v>4.05</v>
      </c>
      <c r="AL18" s="166">
        <v>4.084507042253521</v>
      </c>
      <c r="AM18" s="166">
        <v>3.35</v>
      </c>
      <c r="AN18" s="163" t="s">
        <v>134</v>
      </c>
      <c r="AO18" s="164">
        <v>1797.5308641975309</v>
      </c>
      <c r="AP18" s="167"/>
      <c r="AQ18" s="167"/>
      <c r="AR18" s="176"/>
      <c r="AS18" s="186"/>
      <c r="AT18" s="186"/>
      <c r="AU18" s="186"/>
      <c r="AV18" s="186"/>
      <c r="AW18" s="186"/>
      <c r="AX18" s="186"/>
      <c r="AY18" s="186"/>
      <c r="AZ18" s="186"/>
      <c r="BA18" s="186"/>
      <c r="BB18" s="201"/>
      <c r="BC18" s="201"/>
      <c r="BD18" s="188"/>
      <c r="BE18" s="188"/>
      <c r="BF18" s="188"/>
      <c r="BG18" s="188"/>
      <c r="BH18" s="186"/>
      <c r="BI18" s="187"/>
      <c r="BJ18" s="188"/>
      <c r="BK18" s="188"/>
      <c r="BL18" s="189"/>
      <c r="BM18" s="189"/>
      <c r="BN18" s="186"/>
      <c r="BO18" s="233"/>
      <c r="BP18" s="233"/>
      <c r="BQ18" s="195"/>
      <c r="BR18" s="195"/>
      <c r="BS18" s="232"/>
      <c r="BT18" s="176"/>
      <c r="BU18" s="176"/>
      <c r="BV18" s="176"/>
      <c r="BW18" s="167"/>
      <c r="BX18" s="167"/>
    </row>
    <row r="19" spans="1:76" s="172" customFormat="1">
      <c r="A19" s="226"/>
      <c r="B19" s="227"/>
      <c r="C19" s="227"/>
      <c r="D19" s="199" t="s">
        <v>17</v>
      </c>
      <c r="E19" s="151">
        <v>2100</v>
      </c>
      <c r="F19" s="152">
        <v>3100</v>
      </c>
      <c r="G19" s="151"/>
      <c r="H19" s="152"/>
      <c r="I19" s="152"/>
      <c r="J19" s="153">
        <v>5200</v>
      </c>
      <c r="K19" s="154">
        <v>1800</v>
      </c>
      <c r="L19" s="155">
        <v>6500</v>
      </c>
      <c r="M19" s="153">
        <v>1470</v>
      </c>
      <c r="N19" s="156">
        <v>390</v>
      </c>
      <c r="O19" s="155">
        <v>2200</v>
      </c>
      <c r="P19" s="155">
        <v>5200</v>
      </c>
      <c r="Q19" s="200">
        <v>6.4558629776021084</v>
      </c>
      <c r="R19" s="157">
        <v>6.5</v>
      </c>
      <c r="S19" s="158">
        <v>3.5374149659863945</v>
      </c>
      <c r="T19" s="158"/>
      <c r="U19" s="153" t="s">
        <v>135</v>
      </c>
      <c r="V19" s="159">
        <v>280</v>
      </c>
      <c r="W19" s="152"/>
      <c r="X19" s="160">
        <v>2300</v>
      </c>
      <c r="Y19" s="161">
        <v>3700</v>
      </c>
      <c r="Z19" s="160"/>
      <c r="AA19" s="161"/>
      <c r="AB19" s="161"/>
      <c r="AC19" s="162">
        <v>6000</v>
      </c>
      <c r="AD19" s="163">
        <v>1400</v>
      </c>
      <c r="AE19" s="163">
        <v>6300</v>
      </c>
      <c r="AF19" s="163">
        <v>1440</v>
      </c>
      <c r="AG19" s="163">
        <v>290</v>
      </c>
      <c r="AH19" s="164">
        <v>2150</v>
      </c>
      <c r="AI19" s="164">
        <v>5200</v>
      </c>
      <c r="AJ19" s="165">
        <v>6.3241106719367588</v>
      </c>
      <c r="AK19" s="166">
        <v>4.0999999999999996</v>
      </c>
      <c r="AL19" s="166">
        <v>4.166666666666667</v>
      </c>
      <c r="AM19" s="166">
        <v>3.35</v>
      </c>
      <c r="AN19" s="163" t="s">
        <v>134</v>
      </c>
      <c r="AO19" s="164">
        <v>1775.6097560975611</v>
      </c>
      <c r="AP19" s="167"/>
      <c r="AQ19" s="167"/>
      <c r="AR19" s="176"/>
      <c r="AS19" s="186"/>
      <c r="AT19" s="186"/>
      <c r="AU19" s="186"/>
      <c r="AV19" s="186"/>
      <c r="AW19" s="186"/>
      <c r="AX19" s="186"/>
      <c r="AY19" s="186"/>
      <c r="AZ19" s="186"/>
      <c r="BA19" s="186"/>
      <c r="BB19" s="201"/>
      <c r="BC19" s="201"/>
      <c r="BD19" s="188"/>
      <c r="BE19" s="188"/>
      <c r="BF19" s="188"/>
      <c r="BG19" s="188"/>
      <c r="BH19" s="186"/>
      <c r="BI19" s="187"/>
      <c r="BJ19" s="188"/>
      <c r="BK19" s="188"/>
      <c r="BL19" s="189"/>
      <c r="BM19" s="189"/>
      <c r="BN19" s="186"/>
      <c r="BO19" s="234"/>
      <c r="BP19" s="233"/>
      <c r="BQ19" s="195"/>
      <c r="BR19" s="195"/>
      <c r="BS19" s="232"/>
      <c r="BT19" s="176"/>
      <c r="BU19" s="176"/>
      <c r="BV19" s="176"/>
      <c r="BW19" s="167"/>
      <c r="BX19" s="167"/>
    </row>
    <row r="20" spans="1:76" s="145" customFormat="1">
      <c r="A20" s="226"/>
      <c r="B20" s="227"/>
      <c r="C20" s="227"/>
      <c r="D20" s="135" t="s">
        <v>18</v>
      </c>
      <c r="E20" s="136">
        <v>2600</v>
      </c>
      <c r="F20" s="136">
        <v>2600</v>
      </c>
      <c r="G20" s="136"/>
      <c r="H20" s="136"/>
      <c r="I20" s="136"/>
      <c r="J20" s="136">
        <v>5200</v>
      </c>
      <c r="K20" s="137">
        <v>1800</v>
      </c>
      <c r="L20" s="135">
        <v>6500</v>
      </c>
      <c r="M20" s="136">
        <v>1480</v>
      </c>
      <c r="N20" s="138">
        <v>390</v>
      </c>
      <c r="O20" s="135">
        <v>2200</v>
      </c>
      <c r="P20" s="135">
        <v>5200</v>
      </c>
      <c r="Q20" s="202">
        <v>6.2</v>
      </c>
      <c r="R20" s="139">
        <v>6.5</v>
      </c>
      <c r="S20" s="140">
        <v>3.5135135135135136</v>
      </c>
      <c r="T20" s="140"/>
      <c r="U20" s="136" t="s">
        <v>135</v>
      </c>
      <c r="V20" s="141">
        <v>280</v>
      </c>
      <c r="W20" s="136"/>
      <c r="X20" s="142">
        <v>3000</v>
      </c>
      <c r="Y20" s="142">
        <v>3000</v>
      </c>
      <c r="Z20" s="142"/>
      <c r="AA20" s="142"/>
      <c r="AB20" s="142"/>
      <c r="AC20" s="142">
        <v>6000</v>
      </c>
      <c r="AD20" s="136">
        <v>1400</v>
      </c>
      <c r="AE20" s="136">
        <v>6300</v>
      </c>
      <c r="AF20" s="136">
        <v>1460</v>
      </c>
      <c r="AG20" s="136">
        <v>290</v>
      </c>
      <c r="AH20" s="141">
        <v>2200</v>
      </c>
      <c r="AI20" s="141">
        <v>5200</v>
      </c>
      <c r="AJ20" s="143">
        <v>6.4</v>
      </c>
      <c r="AK20" s="139">
        <v>4.0999999999999996</v>
      </c>
      <c r="AL20" s="139">
        <v>4.1095890410958908</v>
      </c>
      <c r="AM20" s="139">
        <v>3.35</v>
      </c>
      <c r="AN20" s="136" t="s">
        <v>134</v>
      </c>
      <c r="AO20" s="141">
        <v>1775.6097560975611</v>
      </c>
      <c r="AR20" s="149"/>
      <c r="AS20" s="203"/>
      <c r="AT20" s="203"/>
      <c r="AU20" s="203"/>
      <c r="AV20" s="203"/>
      <c r="AW20" s="203"/>
      <c r="AX20" s="203"/>
      <c r="AY20" s="203"/>
      <c r="AZ20" s="203"/>
      <c r="BA20" s="203"/>
      <c r="BB20" s="204"/>
      <c r="BC20" s="204"/>
      <c r="BD20" s="205"/>
      <c r="BE20" s="205"/>
      <c r="BF20" s="205"/>
      <c r="BG20" s="205"/>
      <c r="BH20" s="203"/>
      <c r="BI20" s="206"/>
      <c r="BJ20" s="205"/>
      <c r="BK20" s="205"/>
      <c r="BL20" s="207"/>
      <c r="BM20" s="207"/>
      <c r="BN20" s="203"/>
      <c r="BO20" s="206"/>
      <c r="BP20" s="205"/>
      <c r="BQ20" s="207"/>
      <c r="BR20" s="207"/>
      <c r="BS20" s="203"/>
      <c r="BT20" s="149"/>
      <c r="BU20" s="149"/>
      <c r="BV20" s="149"/>
    </row>
    <row r="21" spans="1:76" s="172" customFormat="1">
      <c r="A21" s="226"/>
      <c r="B21" s="227"/>
      <c r="C21" s="227"/>
      <c r="D21" s="199" t="s">
        <v>19</v>
      </c>
      <c r="E21" s="151">
        <v>2400</v>
      </c>
      <c r="F21" s="152">
        <v>2800</v>
      </c>
      <c r="G21" s="151"/>
      <c r="H21" s="152"/>
      <c r="I21" s="152"/>
      <c r="J21" s="153">
        <v>5200</v>
      </c>
      <c r="K21" s="154">
        <v>1800</v>
      </c>
      <c r="L21" s="155">
        <v>6500</v>
      </c>
      <c r="M21" s="153">
        <v>1500</v>
      </c>
      <c r="N21" s="156">
        <v>390</v>
      </c>
      <c r="O21" s="155">
        <v>2200</v>
      </c>
      <c r="P21" s="155">
        <v>5200</v>
      </c>
      <c r="Q21" s="200">
        <v>6.587615283267457</v>
      </c>
      <c r="R21" s="157">
        <v>6.5</v>
      </c>
      <c r="S21" s="158">
        <v>3.4666666666666668</v>
      </c>
      <c r="T21" s="158"/>
      <c r="U21" s="153" t="s">
        <v>135</v>
      </c>
      <c r="V21" s="159">
        <v>280</v>
      </c>
      <c r="W21" s="152"/>
      <c r="X21" s="160">
        <v>2500</v>
      </c>
      <c r="Y21" s="161">
        <v>3500</v>
      </c>
      <c r="Z21" s="160"/>
      <c r="AA21" s="161"/>
      <c r="AB21" s="161"/>
      <c r="AC21" s="162">
        <v>6000</v>
      </c>
      <c r="AD21" s="163">
        <v>1400</v>
      </c>
      <c r="AE21" s="163">
        <v>6300</v>
      </c>
      <c r="AF21" s="163">
        <v>1480</v>
      </c>
      <c r="AG21" s="163">
        <v>290</v>
      </c>
      <c r="AH21" s="164">
        <v>2250</v>
      </c>
      <c r="AI21" s="164">
        <v>5200</v>
      </c>
      <c r="AJ21" s="165">
        <v>6.499780412823891</v>
      </c>
      <c r="AK21" s="166">
        <v>4.12</v>
      </c>
      <c r="AL21" s="166">
        <v>4.0540540540540544</v>
      </c>
      <c r="AM21" s="166">
        <v>3.35</v>
      </c>
      <c r="AN21" s="163" t="s">
        <v>134</v>
      </c>
      <c r="AO21" s="164">
        <v>1766.9902912621358</v>
      </c>
      <c r="AP21" s="167"/>
      <c r="AQ21" s="167"/>
      <c r="AR21" s="176"/>
      <c r="AS21" s="186"/>
      <c r="AT21" s="186"/>
      <c r="AU21" s="186"/>
      <c r="AV21" s="186"/>
      <c r="AW21" s="186"/>
      <c r="AX21" s="186"/>
      <c r="AY21" s="186"/>
      <c r="AZ21" s="186"/>
      <c r="BA21" s="186"/>
      <c r="BB21" s="201"/>
      <c r="BC21" s="201"/>
      <c r="BD21" s="188"/>
      <c r="BE21" s="188"/>
      <c r="BF21" s="188"/>
      <c r="BG21" s="188"/>
      <c r="BH21" s="186"/>
      <c r="BI21" s="187"/>
      <c r="BJ21" s="188"/>
      <c r="BK21" s="188"/>
      <c r="BL21" s="189"/>
      <c r="BM21" s="189"/>
      <c r="BN21" s="186"/>
      <c r="BO21" s="187"/>
      <c r="BP21" s="188"/>
      <c r="BQ21" s="189"/>
      <c r="BR21" s="189"/>
      <c r="BS21" s="186"/>
      <c r="BT21" s="176"/>
      <c r="BU21" s="176"/>
      <c r="BV21" s="176"/>
      <c r="BW21" s="167"/>
      <c r="BX21" s="167"/>
    </row>
    <row r="22" spans="1:76" s="172" customFormat="1">
      <c r="A22" s="226"/>
      <c r="B22" s="227"/>
      <c r="C22" s="227"/>
      <c r="D22" s="199" t="s">
        <v>20</v>
      </c>
      <c r="E22" s="151">
        <v>2600</v>
      </c>
      <c r="F22" s="152">
        <v>2600</v>
      </c>
      <c r="G22" s="151"/>
      <c r="H22" s="152"/>
      <c r="I22" s="152"/>
      <c r="J22" s="153">
        <v>5200</v>
      </c>
      <c r="K22" s="154">
        <v>1800</v>
      </c>
      <c r="L22" s="155">
        <v>6500</v>
      </c>
      <c r="M22" s="153">
        <v>1520</v>
      </c>
      <c r="N22" s="156">
        <v>390</v>
      </c>
      <c r="O22" s="155">
        <v>2200</v>
      </c>
      <c r="P22" s="155">
        <v>5200</v>
      </c>
      <c r="Q22" s="200">
        <v>6.6754501537110231</v>
      </c>
      <c r="R22" s="157">
        <v>6.5</v>
      </c>
      <c r="S22" s="158">
        <v>3.4210526315789473</v>
      </c>
      <c r="T22" s="158">
        <v>2.84</v>
      </c>
      <c r="U22" s="153" t="s">
        <v>135</v>
      </c>
      <c r="V22" s="159">
        <v>280</v>
      </c>
      <c r="W22" s="152"/>
      <c r="X22" s="160">
        <v>3000</v>
      </c>
      <c r="Y22" s="161">
        <v>3000</v>
      </c>
      <c r="Z22" s="160"/>
      <c r="AA22" s="161"/>
      <c r="AB22" s="161"/>
      <c r="AC22" s="162">
        <v>6000</v>
      </c>
      <c r="AD22" s="163">
        <v>1400</v>
      </c>
      <c r="AE22" s="163">
        <v>6300</v>
      </c>
      <c r="AF22" s="163">
        <v>1500</v>
      </c>
      <c r="AG22" s="163">
        <v>290</v>
      </c>
      <c r="AH22" s="164">
        <v>2300</v>
      </c>
      <c r="AI22" s="164">
        <v>5200</v>
      </c>
      <c r="AJ22" s="165">
        <v>6.587615283267457</v>
      </c>
      <c r="AK22" s="166">
        <v>4.1500000000000004</v>
      </c>
      <c r="AL22" s="166">
        <v>4</v>
      </c>
      <c r="AM22" s="166">
        <v>3.35</v>
      </c>
      <c r="AN22" s="163" t="s">
        <v>134</v>
      </c>
      <c r="AO22" s="164">
        <v>1754.2168674698794</v>
      </c>
      <c r="AP22" s="167"/>
      <c r="AQ22" s="167"/>
      <c r="AR22" s="176"/>
      <c r="AS22" s="186"/>
      <c r="AT22" s="186"/>
      <c r="AU22" s="186"/>
      <c r="AV22" s="186"/>
      <c r="AW22" s="186"/>
      <c r="AX22" s="186"/>
      <c r="AY22" s="186"/>
      <c r="AZ22" s="186"/>
      <c r="BA22" s="186"/>
      <c r="BB22" s="201"/>
      <c r="BC22" s="201"/>
      <c r="BD22" s="188"/>
      <c r="BE22" s="188"/>
      <c r="BF22" s="188"/>
      <c r="BG22" s="188"/>
      <c r="BH22" s="186"/>
      <c r="BI22" s="187"/>
      <c r="BJ22" s="188"/>
      <c r="BK22" s="188"/>
      <c r="BL22" s="189"/>
      <c r="BM22" s="189"/>
      <c r="BN22" s="186"/>
      <c r="BO22" s="187"/>
      <c r="BP22" s="188"/>
      <c r="BQ22" s="189"/>
      <c r="BR22" s="189"/>
      <c r="BS22" s="186"/>
      <c r="BT22" s="176"/>
      <c r="BU22" s="176"/>
      <c r="BV22" s="176"/>
      <c r="BW22" s="167"/>
      <c r="BX22" s="167"/>
    </row>
    <row r="23" spans="1:76" s="172" customFormat="1" ht="7.5" customHeight="1">
      <c r="A23" s="177"/>
      <c r="B23" s="123"/>
      <c r="C23" s="123"/>
      <c r="D23" s="123"/>
      <c r="E23" s="152"/>
      <c r="F23" s="152"/>
      <c r="G23" s="152"/>
      <c r="H23" s="152"/>
      <c r="I23" s="152"/>
      <c r="J23" s="152"/>
      <c r="K23" s="178"/>
      <c r="L23" s="179"/>
      <c r="M23" s="152"/>
      <c r="N23" s="123"/>
      <c r="O23" s="179"/>
      <c r="P23" s="179"/>
      <c r="Q23" s="180"/>
      <c r="R23" s="180"/>
      <c r="S23" s="152"/>
      <c r="T23" s="152"/>
      <c r="U23" s="152"/>
      <c r="V23" s="152"/>
      <c r="W23" s="152"/>
      <c r="X23" s="161"/>
      <c r="Y23" s="161"/>
      <c r="Z23" s="161"/>
      <c r="AA23" s="161"/>
      <c r="AB23" s="161"/>
      <c r="AC23" s="152"/>
      <c r="AD23" s="152"/>
      <c r="AE23" s="152"/>
      <c r="AF23" s="152"/>
      <c r="AG23" s="152"/>
      <c r="AH23" s="152"/>
      <c r="AI23" s="152"/>
      <c r="AJ23" s="181"/>
      <c r="AK23" s="181"/>
      <c r="AL23" s="182"/>
      <c r="AM23" s="182"/>
      <c r="AN23" s="152"/>
      <c r="AO23" s="183"/>
      <c r="AP23" s="167"/>
      <c r="AQ23" s="167"/>
      <c r="AR23" s="176"/>
      <c r="AS23" s="176"/>
      <c r="AT23" s="186"/>
      <c r="AU23" s="184"/>
      <c r="AV23" s="185"/>
      <c r="AW23" s="186"/>
      <c r="AX23" s="186"/>
      <c r="AY23" s="186"/>
      <c r="AZ23" s="186"/>
      <c r="BA23" s="186"/>
      <c r="BB23" s="176"/>
      <c r="BC23" s="176"/>
      <c r="BD23" s="176"/>
      <c r="BE23" s="176"/>
      <c r="BF23" s="185"/>
      <c r="BG23" s="185"/>
      <c r="BH23" s="187"/>
      <c r="BI23" s="187"/>
      <c r="BJ23" s="188"/>
      <c r="BK23" s="188"/>
      <c r="BL23" s="189"/>
      <c r="BM23" s="189"/>
      <c r="BN23" s="186"/>
      <c r="BO23" s="187"/>
      <c r="BP23" s="188"/>
      <c r="BQ23" s="189"/>
      <c r="BR23" s="189"/>
      <c r="BS23" s="186"/>
      <c r="BT23" s="176"/>
      <c r="BU23" s="176"/>
      <c r="BV23" s="176"/>
      <c r="BW23" s="167"/>
      <c r="BX23" s="167"/>
    </row>
    <row r="24" spans="1:76" s="30" customFormat="1" ht="16.5" customHeight="1">
      <c r="A24" s="216" t="s">
        <v>147</v>
      </c>
      <c r="B24" s="217"/>
      <c r="C24" s="217"/>
      <c r="D24" s="217"/>
      <c r="E24" s="217"/>
      <c r="F24" s="217"/>
      <c r="G24" s="217"/>
      <c r="H24" s="218"/>
      <c r="I24" s="11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8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42"/>
      <c r="AQ24" s="42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72"/>
      <c r="BC24" s="72"/>
      <c r="BD24" s="72"/>
      <c r="BE24" s="72"/>
      <c r="BF24" s="80"/>
      <c r="BG24" s="80"/>
      <c r="BH24" s="81"/>
      <c r="BI24" s="81"/>
      <c r="BJ24" s="72"/>
      <c r="BK24" s="72"/>
      <c r="BL24" s="63"/>
      <c r="BM24" s="81"/>
      <c r="BN24" s="81"/>
      <c r="BO24" s="82"/>
      <c r="BP24" s="73"/>
      <c r="BQ24" s="83"/>
      <c r="BR24" s="83"/>
      <c r="BS24" s="72"/>
      <c r="BT24" s="63"/>
      <c r="BU24" s="63"/>
      <c r="BV24" s="63"/>
      <c r="BW24" s="42"/>
      <c r="BX24" s="42"/>
    </row>
    <row r="25" spans="1:76" s="49" customFormat="1" ht="22.5" customHeight="1">
      <c r="A25" s="219" t="s">
        <v>62</v>
      </c>
      <c r="B25" s="219" t="s">
        <v>0</v>
      </c>
      <c r="C25" s="219" t="s">
        <v>1</v>
      </c>
      <c r="D25" s="221" t="s">
        <v>63</v>
      </c>
      <c r="E25" s="223" t="s">
        <v>143</v>
      </c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5"/>
      <c r="V25" s="118"/>
      <c r="W25" s="46"/>
      <c r="X25" s="265" t="s">
        <v>144</v>
      </c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7"/>
      <c r="AO25" s="116"/>
      <c r="AP25" s="48"/>
      <c r="AQ25" s="48"/>
      <c r="AR25" s="48"/>
      <c r="AS25" s="48"/>
      <c r="AT25" s="48"/>
      <c r="AU25" s="48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48"/>
      <c r="BX25" s="48"/>
    </row>
    <row r="26" spans="1:76" s="49" customFormat="1" ht="15" customHeight="1">
      <c r="A26" s="220"/>
      <c r="B26" s="220"/>
      <c r="C26" s="220"/>
      <c r="D26" s="222"/>
      <c r="E26" s="118" t="s">
        <v>2</v>
      </c>
      <c r="F26" s="118" t="s">
        <v>3</v>
      </c>
      <c r="G26" s="118" t="s">
        <v>4</v>
      </c>
      <c r="H26" s="118" t="s">
        <v>5</v>
      </c>
      <c r="I26" s="118"/>
      <c r="J26" s="228" t="s">
        <v>151</v>
      </c>
      <c r="K26" s="228"/>
      <c r="L26" s="228"/>
      <c r="M26" s="229" t="s">
        <v>152</v>
      </c>
      <c r="N26" s="229"/>
      <c r="O26" s="229"/>
      <c r="P26" s="255" t="s">
        <v>130</v>
      </c>
      <c r="Q26" s="230" t="s">
        <v>6</v>
      </c>
      <c r="R26" s="230" t="s">
        <v>64</v>
      </c>
      <c r="S26" s="118" t="s">
        <v>7</v>
      </c>
      <c r="T26" s="118"/>
      <c r="U26" s="231" t="s">
        <v>8</v>
      </c>
      <c r="V26" s="255" t="s">
        <v>65</v>
      </c>
      <c r="W26" s="46"/>
      <c r="X26" s="117" t="s">
        <v>2</v>
      </c>
      <c r="Y26" s="117" t="s">
        <v>3</v>
      </c>
      <c r="Z26" s="117" t="s">
        <v>4</v>
      </c>
      <c r="AA26" s="117" t="s">
        <v>5</v>
      </c>
      <c r="AB26" s="117"/>
      <c r="AC26" s="237" t="s">
        <v>151</v>
      </c>
      <c r="AD26" s="237"/>
      <c r="AE26" s="237"/>
      <c r="AF26" s="238" t="s">
        <v>152</v>
      </c>
      <c r="AG26" s="238"/>
      <c r="AH26" s="238"/>
      <c r="AI26" s="117"/>
      <c r="AJ26" s="235" t="s">
        <v>6</v>
      </c>
      <c r="AK26" s="235" t="s">
        <v>66</v>
      </c>
      <c r="AL26" s="51" t="s">
        <v>9</v>
      </c>
      <c r="AM26" s="51"/>
      <c r="AN26" s="236" t="s">
        <v>8</v>
      </c>
      <c r="AO26" s="263" t="s">
        <v>67</v>
      </c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</row>
    <row r="27" spans="1:76" s="49" customFormat="1" ht="22.5" customHeight="1">
      <c r="A27" s="4"/>
      <c r="B27" s="4"/>
      <c r="C27" s="4"/>
      <c r="D27" s="5"/>
      <c r="E27" s="3" t="s">
        <v>10</v>
      </c>
      <c r="F27" s="3" t="s">
        <v>10</v>
      </c>
      <c r="G27" s="3" t="s">
        <v>10</v>
      </c>
      <c r="H27" s="3" t="s">
        <v>10</v>
      </c>
      <c r="I27" s="3"/>
      <c r="J27" s="3" t="s">
        <v>11</v>
      </c>
      <c r="K27" s="3" t="s">
        <v>12</v>
      </c>
      <c r="L27" s="3" t="s">
        <v>13</v>
      </c>
      <c r="M27" s="3" t="s">
        <v>11</v>
      </c>
      <c r="N27" s="3" t="s">
        <v>12</v>
      </c>
      <c r="O27" s="3" t="s">
        <v>13</v>
      </c>
      <c r="P27" s="256"/>
      <c r="Q27" s="230"/>
      <c r="R27" s="230"/>
      <c r="S27" s="3" t="s">
        <v>14</v>
      </c>
      <c r="T27" s="3"/>
      <c r="U27" s="231"/>
      <c r="V27" s="256"/>
      <c r="W27" s="46"/>
      <c r="X27" s="50" t="s">
        <v>10</v>
      </c>
      <c r="Y27" s="50" t="s">
        <v>10</v>
      </c>
      <c r="Z27" s="50" t="s">
        <v>10</v>
      </c>
      <c r="AA27" s="50" t="s">
        <v>10</v>
      </c>
      <c r="AB27" s="50"/>
      <c r="AC27" s="47" t="s">
        <v>11</v>
      </c>
      <c r="AD27" s="47" t="s">
        <v>12</v>
      </c>
      <c r="AE27" s="47" t="s">
        <v>13</v>
      </c>
      <c r="AF27" s="47" t="s">
        <v>11</v>
      </c>
      <c r="AG27" s="47" t="s">
        <v>12</v>
      </c>
      <c r="AH27" s="47" t="s">
        <v>13</v>
      </c>
      <c r="AI27" s="114"/>
      <c r="AJ27" s="235"/>
      <c r="AK27" s="235"/>
      <c r="AL27" s="51" t="s">
        <v>14</v>
      </c>
      <c r="AM27" s="51"/>
      <c r="AN27" s="236"/>
      <c r="AO27" s="264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</row>
    <row r="28" spans="1:76">
      <c r="A28" s="257" t="s">
        <v>147</v>
      </c>
      <c r="B28" s="258"/>
      <c r="C28" s="258"/>
      <c r="D28" s="53" t="s">
        <v>16</v>
      </c>
      <c r="E28" s="21">
        <v>2100</v>
      </c>
      <c r="F28" s="22">
        <v>2600</v>
      </c>
      <c r="G28" s="21"/>
      <c r="H28" s="22"/>
      <c r="I28" s="22"/>
      <c r="J28" s="13">
        <f t="shared" ref="J28:J44" si="0">E28+F28+G28</f>
        <v>4700</v>
      </c>
      <c r="K28" s="11">
        <v>1600</v>
      </c>
      <c r="L28" s="54">
        <v>5600</v>
      </c>
      <c r="M28" s="13">
        <v>1465</v>
      </c>
      <c r="N28" s="14">
        <v>420</v>
      </c>
      <c r="O28" s="54">
        <v>2102.4045801526718</v>
      </c>
      <c r="P28" s="54">
        <f>J28</f>
        <v>4700</v>
      </c>
      <c r="Q28" s="15">
        <f t="shared" ref="Q28:Q45" si="1">M28/230/0.98</f>
        <v>6.4995563442768418</v>
      </c>
      <c r="R28" s="86" t="s">
        <v>68</v>
      </c>
      <c r="S28" s="16">
        <f t="shared" ref="S28:S45" si="2">J28/M28</f>
        <v>3.2081911262798637</v>
      </c>
      <c r="T28" s="16">
        <v>2.62</v>
      </c>
      <c r="U28" s="86" t="s">
        <v>68</v>
      </c>
      <c r="V28" s="86"/>
      <c r="W28" s="56"/>
      <c r="X28" s="37">
        <v>2600</v>
      </c>
      <c r="Y28" s="38">
        <v>3000</v>
      </c>
      <c r="Z28" s="37"/>
      <c r="AA28" s="38"/>
      <c r="AB28" s="38"/>
      <c r="AC28" s="57">
        <f t="shared" ref="AC28:AC45" si="3">X28+Y28+Z28</f>
        <v>5600</v>
      </c>
      <c r="AD28" s="58">
        <v>1700</v>
      </c>
      <c r="AE28" s="58">
        <v>7200</v>
      </c>
      <c r="AF28" s="58">
        <v>1615</v>
      </c>
      <c r="AG28" s="58">
        <v>520</v>
      </c>
      <c r="AH28" s="58">
        <v>2300</v>
      </c>
      <c r="AI28" s="58"/>
      <c r="AJ28" s="60">
        <f t="shared" ref="AJ28:AJ45" si="4">AF28/230/0.98</f>
        <v>7.1650399290150837</v>
      </c>
      <c r="AK28" s="87" t="s">
        <v>68</v>
      </c>
      <c r="AL28" s="61">
        <f t="shared" ref="AL28:AL45" si="5">AC28/AF28</f>
        <v>3.4674922600619196</v>
      </c>
      <c r="AM28" s="61">
        <v>3.29</v>
      </c>
      <c r="AN28" s="87" t="s">
        <v>68</v>
      </c>
      <c r="AO28" s="87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</row>
    <row r="29" spans="1:76">
      <c r="A29" s="257"/>
      <c r="B29" s="258"/>
      <c r="C29" s="258"/>
      <c r="D29" s="53" t="s">
        <v>17</v>
      </c>
      <c r="E29" s="21">
        <v>2100</v>
      </c>
      <c r="F29" s="22">
        <v>3500</v>
      </c>
      <c r="G29" s="21"/>
      <c r="H29" s="22"/>
      <c r="I29" s="22"/>
      <c r="J29" s="13">
        <f t="shared" si="0"/>
        <v>5600</v>
      </c>
      <c r="K29" s="11">
        <v>1700</v>
      </c>
      <c r="L29" s="54">
        <v>6500</v>
      </c>
      <c r="M29" s="13">
        <v>1715</v>
      </c>
      <c r="N29" s="14">
        <v>440</v>
      </c>
      <c r="O29" s="54">
        <v>2445.9160305343512</v>
      </c>
      <c r="P29" s="54">
        <f t="shared" ref="P29:P45" si="6">J29</f>
        <v>5600</v>
      </c>
      <c r="Q29" s="15">
        <f t="shared" si="1"/>
        <v>7.6086956521739131</v>
      </c>
      <c r="R29" s="86" t="s">
        <v>68</v>
      </c>
      <c r="S29" s="16">
        <f t="shared" si="2"/>
        <v>3.2653061224489797</v>
      </c>
      <c r="T29" s="16">
        <v>2.62</v>
      </c>
      <c r="U29" s="86" t="s">
        <v>68</v>
      </c>
      <c r="V29" s="86"/>
      <c r="W29" s="56"/>
      <c r="X29" s="37">
        <v>2600</v>
      </c>
      <c r="Y29" s="38">
        <v>3700</v>
      </c>
      <c r="Z29" s="37"/>
      <c r="AA29" s="38"/>
      <c r="AB29" s="38"/>
      <c r="AC29" s="57">
        <f t="shared" si="3"/>
        <v>6300</v>
      </c>
      <c r="AD29" s="58">
        <v>1700</v>
      </c>
      <c r="AE29" s="58">
        <v>7500</v>
      </c>
      <c r="AF29" s="58">
        <v>1915</v>
      </c>
      <c r="AG29" s="58">
        <v>520</v>
      </c>
      <c r="AH29" s="58">
        <v>2300</v>
      </c>
      <c r="AI29" s="58"/>
      <c r="AJ29" s="60">
        <f t="shared" si="4"/>
        <v>8.4960070984915692</v>
      </c>
      <c r="AK29" s="87" t="s">
        <v>68</v>
      </c>
      <c r="AL29" s="61">
        <f t="shared" si="5"/>
        <v>3.2898172323759791</v>
      </c>
      <c r="AM29" s="61">
        <v>3.29</v>
      </c>
      <c r="AN29" s="87" t="s">
        <v>68</v>
      </c>
      <c r="AO29" s="87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</row>
    <row r="30" spans="1:76">
      <c r="A30" s="257"/>
      <c r="B30" s="258"/>
      <c r="C30" s="258"/>
      <c r="D30" s="53" t="s">
        <v>21</v>
      </c>
      <c r="E30" s="21">
        <v>2100</v>
      </c>
      <c r="F30" s="22">
        <v>4800</v>
      </c>
      <c r="G30" s="21"/>
      <c r="H30" s="22"/>
      <c r="I30" s="22"/>
      <c r="J30" s="13">
        <f t="shared" si="0"/>
        <v>6900</v>
      </c>
      <c r="K30" s="11">
        <v>1800</v>
      </c>
      <c r="L30" s="54">
        <v>7400</v>
      </c>
      <c r="M30" s="13">
        <v>1805</v>
      </c>
      <c r="N30" s="14">
        <v>460</v>
      </c>
      <c r="O30" s="54">
        <v>2833.2170542635658</v>
      </c>
      <c r="P30" s="54">
        <f t="shared" si="6"/>
        <v>6900</v>
      </c>
      <c r="Q30" s="15">
        <f t="shared" si="1"/>
        <v>8.007985803016858</v>
      </c>
      <c r="R30" s="86" t="s">
        <v>68</v>
      </c>
      <c r="S30" s="16">
        <f t="shared" si="2"/>
        <v>3.8227146814404431</v>
      </c>
      <c r="T30" s="16">
        <v>2.58</v>
      </c>
      <c r="U30" s="86" t="s">
        <v>68</v>
      </c>
      <c r="V30" s="86"/>
      <c r="W30" s="56"/>
      <c r="X30" s="37">
        <v>2570</v>
      </c>
      <c r="Y30" s="38">
        <v>5430</v>
      </c>
      <c r="Z30" s="37"/>
      <c r="AA30" s="38"/>
      <c r="AB30" s="38"/>
      <c r="AC30" s="57">
        <f t="shared" si="3"/>
        <v>8000</v>
      </c>
      <c r="AD30" s="58">
        <v>1700</v>
      </c>
      <c r="AE30" s="58">
        <v>8800</v>
      </c>
      <c r="AF30" s="58">
        <v>2325</v>
      </c>
      <c r="AG30" s="58">
        <v>520</v>
      </c>
      <c r="AH30" s="58">
        <v>2400</v>
      </c>
      <c r="AI30" s="58"/>
      <c r="AJ30" s="60">
        <f t="shared" si="4"/>
        <v>10.314995563442768</v>
      </c>
      <c r="AK30" s="87" t="s">
        <v>68</v>
      </c>
      <c r="AL30" s="61">
        <f t="shared" si="5"/>
        <v>3.4408602150537635</v>
      </c>
      <c r="AM30" s="61">
        <v>3.35</v>
      </c>
      <c r="AN30" s="87" t="s">
        <v>68</v>
      </c>
      <c r="AO30" s="87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</row>
    <row r="31" spans="1:76">
      <c r="A31" s="257"/>
      <c r="B31" s="258"/>
      <c r="C31" s="258"/>
      <c r="D31" s="88" t="s">
        <v>18</v>
      </c>
      <c r="E31" s="21">
        <v>2600</v>
      </c>
      <c r="F31" s="22">
        <v>2600</v>
      </c>
      <c r="G31" s="21"/>
      <c r="H31" s="22"/>
      <c r="I31" s="22"/>
      <c r="J31" s="13">
        <f t="shared" si="0"/>
        <v>5200</v>
      </c>
      <c r="K31" s="11">
        <v>1700</v>
      </c>
      <c r="L31" s="54">
        <v>5600</v>
      </c>
      <c r="M31" s="13">
        <v>1545</v>
      </c>
      <c r="N31" s="14">
        <v>440</v>
      </c>
      <c r="O31" s="54">
        <v>2102.4045801526718</v>
      </c>
      <c r="P31" s="54">
        <f t="shared" si="6"/>
        <v>5200</v>
      </c>
      <c r="Q31" s="15">
        <f t="shared" si="1"/>
        <v>6.8544809228039041</v>
      </c>
      <c r="R31" s="86" t="s">
        <v>68</v>
      </c>
      <c r="S31" s="16">
        <f t="shared" si="2"/>
        <v>3.3656957928802589</v>
      </c>
      <c r="T31" s="16">
        <v>2.62</v>
      </c>
      <c r="U31" s="86" t="s">
        <v>68</v>
      </c>
      <c r="V31" s="86"/>
      <c r="W31" s="56"/>
      <c r="X31" s="37">
        <v>3000</v>
      </c>
      <c r="Y31" s="38">
        <v>3000</v>
      </c>
      <c r="Z31" s="37"/>
      <c r="AA31" s="38"/>
      <c r="AB31" s="38"/>
      <c r="AC31" s="57">
        <f t="shared" si="3"/>
        <v>6000</v>
      </c>
      <c r="AD31" s="58">
        <v>1700</v>
      </c>
      <c r="AE31" s="58">
        <v>7500</v>
      </c>
      <c r="AF31" s="58">
        <v>1615</v>
      </c>
      <c r="AG31" s="58">
        <v>520</v>
      </c>
      <c r="AH31" s="58">
        <v>2300</v>
      </c>
      <c r="AI31" s="58"/>
      <c r="AJ31" s="60">
        <f t="shared" si="4"/>
        <v>7.1650399290150837</v>
      </c>
      <c r="AK31" s="87" t="s">
        <v>68</v>
      </c>
      <c r="AL31" s="61">
        <f t="shared" si="5"/>
        <v>3.7151702786377707</v>
      </c>
      <c r="AM31" s="61">
        <v>3.29</v>
      </c>
      <c r="AN31" s="87" t="s">
        <v>68</v>
      </c>
      <c r="AO31" s="87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</row>
    <row r="32" spans="1:76">
      <c r="A32" s="257"/>
      <c r="B32" s="258"/>
      <c r="C32" s="258"/>
      <c r="D32" s="88" t="s">
        <v>19</v>
      </c>
      <c r="E32" s="21">
        <v>2600</v>
      </c>
      <c r="F32" s="22">
        <v>3500</v>
      </c>
      <c r="G32" s="21"/>
      <c r="H32" s="22"/>
      <c r="I32" s="22"/>
      <c r="J32" s="13">
        <f t="shared" si="0"/>
        <v>6100</v>
      </c>
      <c r="K32" s="11">
        <v>1700</v>
      </c>
      <c r="L32" s="54">
        <v>6500</v>
      </c>
      <c r="M32" s="13">
        <v>1715</v>
      </c>
      <c r="N32" s="14">
        <v>440</v>
      </c>
      <c r="O32" s="54">
        <v>2445.9160305343512</v>
      </c>
      <c r="P32" s="54">
        <f t="shared" si="6"/>
        <v>6100</v>
      </c>
      <c r="Q32" s="15">
        <f t="shared" si="1"/>
        <v>7.6086956521739131</v>
      </c>
      <c r="R32" s="86" t="s">
        <v>68</v>
      </c>
      <c r="S32" s="16">
        <f t="shared" si="2"/>
        <v>3.5568513119533529</v>
      </c>
      <c r="T32" s="16">
        <v>2.62</v>
      </c>
      <c r="U32" s="86" t="s">
        <v>68</v>
      </c>
      <c r="V32" s="86"/>
      <c r="W32" s="56"/>
      <c r="X32" s="37">
        <v>3000</v>
      </c>
      <c r="Y32" s="38">
        <v>3700</v>
      </c>
      <c r="Z32" s="37"/>
      <c r="AA32" s="38"/>
      <c r="AB32" s="38"/>
      <c r="AC32" s="57">
        <f t="shared" si="3"/>
        <v>6700</v>
      </c>
      <c r="AD32" s="58">
        <v>1700</v>
      </c>
      <c r="AE32" s="58">
        <v>7500</v>
      </c>
      <c r="AF32" s="58">
        <v>1915</v>
      </c>
      <c r="AG32" s="58">
        <v>520</v>
      </c>
      <c r="AH32" s="58">
        <v>2300</v>
      </c>
      <c r="AI32" s="58"/>
      <c r="AJ32" s="60">
        <f t="shared" si="4"/>
        <v>8.4960070984915692</v>
      </c>
      <c r="AK32" s="87" t="s">
        <v>68</v>
      </c>
      <c r="AL32" s="61">
        <f t="shared" si="5"/>
        <v>3.4986945169712795</v>
      </c>
      <c r="AM32" s="61">
        <v>3.29</v>
      </c>
      <c r="AN32" s="87" t="s">
        <v>68</v>
      </c>
      <c r="AO32" s="87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</row>
    <row r="33" spans="1:76">
      <c r="A33" s="257"/>
      <c r="B33" s="258"/>
      <c r="C33" s="258"/>
      <c r="D33" s="88" t="s">
        <v>22</v>
      </c>
      <c r="E33" s="21">
        <v>2460</v>
      </c>
      <c r="F33" s="22">
        <v>4540</v>
      </c>
      <c r="G33" s="21"/>
      <c r="H33" s="22"/>
      <c r="I33" s="22"/>
      <c r="J33" s="13">
        <f t="shared" si="0"/>
        <v>7000</v>
      </c>
      <c r="K33" s="11">
        <v>1800</v>
      </c>
      <c r="L33" s="54">
        <v>8000</v>
      </c>
      <c r="M33" s="13">
        <v>1805</v>
      </c>
      <c r="N33" s="14">
        <v>460</v>
      </c>
      <c r="O33" s="54">
        <v>2833.2170542635658</v>
      </c>
      <c r="P33" s="54">
        <f t="shared" si="6"/>
        <v>7000</v>
      </c>
      <c r="Q33" s="15">
        <f t="shared" si="1"/>
        <v>8.007985803016858</v>
      </c>
      <c r="R33" s="86" t="s">
        <v>68</v>
      </c>
      <c r="S33" s="16">
        <f t="shared" si="2"/>
        <v>3.8781163434903045</v>
      </c>
      <c r="T33" s="16">
        <v>2.58</v>
      </c>
      <c r="U33" s="86" t="s">
        <v>68</v>
      </c>
      <c r="V33" s="86"/>
      <c r="W33" s="56"/>
      <c r="X33" s="37">
        <v>2820</v>
      </c>
      <c r="Y33" s="38">
        <v>5180</v>
      </c>
      <c r="Z33" s="37"/>
      <c r="AA33" s="38"/>
      <c r="AB33" s="38"/>
      <c r="AC33" s="57">
        <f t="shared" si="3"/>
        <v>8000</v>
      </c>
      <c r="AD33" s="58">
        <v>1900</v>
      </c>
      <c r="AE33" s="58">
        <v>8900</v>
      </c>
      <c r="AF33" s="58">
        <v>2125</v>
      </c>
      <c r="AG33" s="58">
        <v>520</v>
      </c>
      <c r="AH33" s="58">
        <v>2400</v>
      </c>
      <c r="AI33" s="58"/>
      <c r="AJ33" s="60">
        <f t="shared" si="4"/>
        <v>9.4276841171251125</v>
      </c>
      <c r="AK33" s="87" t="s">
        <v>68</v>
      </c>
      <c r="AL33" s="61">
        <f t="shared" si="5"/>
        <v>3.7647058823529411</v>
      </c>
      <c r="AM33" s="61">
        <v>3.35</v>
      </c>
      <c r="AN33" s="87" t="s">
        <v>68</v>
      </c>
      <c r="AO33" s="87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</row>
    <row r="34" spans="1:76">
      <c r="A34" s="257"/>
      <c r="B34" s="258"/>
      <c r="C34" s="258"/>
      <c r="D34" s="88" t="s">
        <v>20</v>
      </c>
      <c r="E34" s="21">
        <v>3500</v>
      </c>
      <c r="F34" s="22">
        <v>3500</v>
      </c>
      <c r="G34" s="21"/>
      <c r="H34" s="22"/>
      <c r="J34" s="13">
        <f t="shared" si="0"/>
        <v>7000</v>
      </c>
      <c r="K34" s="11">
        <v>1800</v>
      </c>
      <c r="L34" s="54">
        <v>8000</v>
      </c>
      <c r="M34" s="13">
        <v>1815</v>
      </c>
      <c r="N34" s="14">
        <v>460</v>
      </c>
      <c r="O34" s="54">
        <v>2678.1782945736431</v>
      </c>
      <c r="P34" s="54">
        <f t="shared" si="6"/>
        <v>7000</v>
      </c>
      <c r="Q34" s="15">
        <f t="shared" si="1"/>
        <v>8.0523513753327425</v>
      </c>
      <c r="R34" s="86" t="s">
        <v>68</v>
      </c>
      <c r="S34" s="16">
        <f t="shared" si="2"/>
        <v>3.8567493112947657</v>
      </c>
      <c r="T34" s="16">
        <v>2.58</v>
      </c>
      <c r="U34" s="86" t="s">
        <v>68</v>
      </c>
      <c r="V34" s="86"/>
      <c r="W34" s="56"/>
      <c r="X34" s="37">
        <v>3700</v>
      </c>
      <c r="Y34" s="38">
        <v>3700</v>
      </c>
      <c r="Z34" s="37"/>
      <c r="AA34" s="38"/>
      <c r="AB34" s="38"/>
      <c r="AC34" s="57">
        <f t="shared" si="3"/>
        <v>7400</v>
      </c>
      <c r="AD34" s="58">
        <v>1900</v>
      </c>
      <c r="AE34" s="58">
        <v>8500</v>
      </c>
      <c r="AF34" s="58">
        <v>2175</v>
      </c>
      <c r="AG34" s="58">
        <v>520</v>
      </c>
      <c r="AH34" s="58">
        <v>2400</v>
      </c>
      <c r="AI34" s="58"/>
      <c r="AJ34" s="60">
        <f t="shared" si="4"/>
        <v>9.6495119787045258</v>
      </c>
      <c r="AK34" s="87" t="s">
        <v>68</v>
      </c>
      <c r="AL34" s="61">
        <f t="shared" si="5"/>
        <v>3.4022988505747125</v>
      </c>
      <c r="AM34" s="61">
        <v>3.35</v>
      </c>
      <c r="AN34" s="87" t="s">
        <v>68</v>
      </c>
      <c r="AO34" s="87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</row>
    <row r="35" spans="1:76">
      <c r="A35" s="257"/>
      <c r="B35" s="258"/>
      <c r="C35" s="258"/>
      <c r="D35" s="88" t="s">
        <v>23</v>
      </c>
      <c r="E35" s="21">
        <v>2800</v>
      </c>
      <c r="F35" s="22">
        <v>4200</v>
      </c>
      <c r="G35" s="21"/>
      <c r="H35" s="22"/>
      <c r="I35" s="22"/>
      <c r="J35" s="13">
        <f t="shared" si="0"/>
        <v>7000</v>
      </c>
      <c r="K35" s="11">
        <v>1800</v>
      </c>
      <c r="L35" s="54">
        <v>8000</v>
      </c>
      <c r="M35" s="13">
        <v>1795</v>
      </c>
      <c r="N35" s="14">
        <v>460</v>
      </c>
      <c r="O35" s="54">
        <v>2833.2170542635658</v>
      </c>
      <c r="P35" s="54">
        <f t="shared" si="6"/>
        <v>7000</v>
      </c>
      <c r="Q35" s="15">
        <f t="shared" si="1"/>
        <v>7.9636202307009754</v>
      </c>
      <c r="R35" s="86" t="s">
        <v>68</v>
      </c>
      <c r="S35" s="16">
        <f t="shared" si="2"/>
        <v>3.8997214484679668</v>
      </c>
      <c r="T35" s="16">
        <v>2.58</v>
      </c>
      <c r="U35" s="86" t="s">
        <v>68</v>
      </c>
      <c r="V35" s="86"/>
      <c r="W35" s="56"/>
      <c r="X35" s="37">
        <v>3220</v>
      </c>
      <c r="Y35" s="38">
        <v>4780</v>
      </c>
      <c r="Z35" s="37"/>
      <c r="AA35" s="38"/>
      <c r="AB35" s="38"/>
      <c r="AC35" s="57">
        <f t="shared" si="3"/>
        <v>8000</v>
      </c>
      <c r="AD35" s="58">
        <v>2000</v>
      </c>
      <c r="AE35" s="58">
        <v>9200</v>
      </c>
      <c r="AF35" s="58">
        <v>2155</v>
      </c>
      <c r="AG35" s="58">
        <v>520</v>
      </c>
      <c r="AH35" s="58">
        <v>2500</v>
      </c>
      <c r="AI35" s="58"/>
      <c r="AJ35" s="60">
        <f t="shared" si="4"/>
        <v>9.5607808340727605</v>
      </c>
      <c r="AK35" s="87" t="s">
        <v>68</v>
      </c>
      <c r="AL35" s="61">
        <f t="shared" si="5"/>
        <v>3.7122969837587005</v>
      </c>
      <c r="AM35" s="61">
        <v>3.35</v>
      </c>
      <c r="AN35" s="87" t="s">
        <v>68</v>
      </c>
      <c r="AO35" s="87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</row>
    <row r="36" spans="1:76">
      <c r="A36" s="257"/>
      <c r="B36" s="258"/>
      <c r="C36" s="258"/>
      <c r="D36" s="88" t="s">
        <v>24</v>
      </c>
      <c r="E36" s="21">
        <v>2100</v>
      </c>
      <c r="F36" s="90">
        <v>2100</v>
      </c>
      <c r="G36" s="21">
        <v>2100</v>
      </c>
      <c r="H36" s="22"/>
      <c r="I36" s="22"/>
      <c r="J36" s="13">
        <f t="shared" si="0"/>
        <v>6300</v>
      </c>
      <c r="K36" s="11">
        <v>2100</v>
      </c>
      <c r="L36" s="54">
        <v>7500</v>
      </c>
      <c r="M36" s="13">
        <v>1780</v>
      </c>
      <c r="N36" s="14">
        <v>660</v>
      </c>
      <c r="O36" s="54">
        <v>2850</v>
      </c>
      <c r="P36" s="54">
        <f t="shared" si="6"/>
        <v>6300</v>
      </c>
      <c r="Q36" s="15">
        <f t="shared" si="1"/>
        <v>7.8970718722271513</v>
      </c>
      <c r="R36" s="55">
        <v>7.01</v>
      </c>
      <c r="S36" s="16">
        <f t="shared" si="2"/>
        <v>3.5393258426966292</v>
      </c>
      <c r="T36" s="16">
        <v>2.58</v>
      </c>
      <c r="U36" s="13" t="s">
        <v>69</v>
      </c>
      <c r="V36" s="91">
        <f t="shared" ref="V36:V45" si="7">J36*350/R36/1000</f>
        <v>314.5506419400856</v>
      </c>
      <c r="W36" s="56"/>
      <c r="X36" s="37">
        <v>2600</v>
      </c>
      <c r="Y36" s="38">
        <v>2600</v>
      </c>
      <c r="Z36" s="37">
        <v>2600</v>
      </c>
      <c r="AA36" s="38"/>
      <c r="AB36" s="38"/>
      <c r="AC36" s="57">
        <f t="shared" si="3"/>
        <v>7800</v>
      </c>
      <c r="AD36" s="58">
        <v>2000</v>
      </c>
      <c r="AE36" s="58">
        <v>9200</v>
      </c>
      <c r="AF36" s="58">
        <v>2190</v>
      </c>
      <c r="AG36" s="58">
        <v>600</v>
      </c>
      <c r="AH36" s="58">
        <v>2900</v>
      </c>
      <c r="AI36" s="58"/>
      <c r="AJ36" s="60">
        <f t="shared" si="4"/>
        <v>9.7160603371783498</v>
      </c>
      <c r="AK36" s="61">
        <v>3.95</v>
      </c>
      <c r="AL36" s="61">
        <f t="shared" si="5"/>
        <v>3.5616438356164384</v>
      </c>
      <c r="AM36" s="61">
        <v>3.35</v>
      </c>
      <c r="AN36" s="58" t="s">
        <v>2</v>
      </c>
      <c r="AO36" s="92">
        <f t="shared" ref="AO36:AO45" si="8">AC36*1400/AK36/1000</f>
        <v>2764.5569620253164</v>
      </c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</row>
    <row r="37" spans="1:76">
      <c r="A37" s="257"/>
      <c r="B37" s="258"/>
      <c r="C37" s="258"/>
      <c r="D37" s="88" t="s">
        <v>25</v>
      </c>
      <c r="E37" s="21">
        <v>2100</v>
      </c>
      <c r="F37" s="90">
        <v>2100</v>
      </c>
      <c r="G37" s="21">
        <v>2600</v>
      </c>
      <c r="H37" s="22"/>
      <c r="I37" s="22"/>
      <c r="J37" s="13">
        <f t="shared" si="0"/>
        <v>6800</v>
      </c>
      <c r="K37" s="11">
        <v>2100</v>
      </c>
      <c r="L37" s="54">
        <v>8000</v>
      </c>
      <c r="M37" s="13">
        <v>1790</v>
      </c>
      <c r="N37" s="14">
        <v>660</v>
      </c>
      <c r="O37" s="54">
        <v>2880</v>
      </c>
      <c r="P37" s="54">
        <f t="shared" si="6"/>
        <v>6800</v>
      </c>
      <c r="Q37" s="15">
        <f t="shared" si="1"/>
        <v>7.9414374445430349</v>
      </c>
      <c r="R37" s="55">
        <v>7.06</v>
      </c>
      <c r="S37" s="16">
        <f t="shared" si="2"/>
        <v>3.7988826815642458</v>
      </c>
      <c r="T37" s="16">
        <v>2.58</v>
      </c>
      <c r="U37" s="13" t="s">
        <v>69</v>
      </c>
      <c r="V37" s="91">
        <f t="shared" si="7"/>
        <v>337.11048158640227</v>
      </c>
      <c r="W37" s="56"/>
      <c r="X37" s="37">
        <v>2540</v>
      </c>
      <c r="Y37" s="38">
        <v>2540</v>
      </c>
      <c r="Z37" s="37">
        <v>2920</v>
      </c>
      <c r="AA37" s="38"/>
      <c r="AB37" s="38"/>
      <c r="AC37" s="57">
        <f t="shared" si="3"/>
        <v>8000</v>
      </c>
      <c r="AD37" s="58">
        <v>2100</v>
      </c>
      <c r="AE37" s="58">
        <v>9200</v>
      </c>
      <c r="AF37" s="58">
        <v>2190</v>
      </c>
      <c r="AG37" s="58">
        <v>600</v>
      </c>
      <c r="AH37" s="58">
        <v>2900</v>
      </c>
      <c r="AI37" s="58"/>
      <c r="AJ37" s="60">
        <f t="shared" si="4"/>
        <v>9.7160603371783498</v>
      </c>
      <c r="AK37" s="61">
        <v>4.01</v>
      </c>
      <c r="AL37" s="61">
        <f t="shared" si="5"/>
        <v>3.6529680365296802</v>
      </c>
      <c r="AM37" s="61">
        <v>3.35</v>
      </c>
      <c r="AN37" s="58" t="s">
        <v>2</v>
      </c>
      <c r="AO37" s="92">
        <f t="shared" si="8"/>
        <v>2793.0174563591022</v>
      </c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</row>
    <row r="38" spans="1:76">
      <c r="A38" s="257"/>
      <c r="B38" s="258"/>
      <c r="C38" s="258"/>
      <c r="D38" s="88" t="s">
        <v>26</v>
      </c>
      <c r="E38" s="21">
        <v>1990</v>
      </c>
      <c r="F38" s="22">
        <v>1990</v>
      </c>
      <c r="G38" s="21">
        <v>3020</v>
      </c>
      <c r="H38" s="22"/>
      <c r="I38" s="22"/>
      <c r="J38" s="13">
        <f t="shared" si="0"/>
        <v>7000</v>
      </c>
      <c r="K38" s="11">
        <v>2300</v>
      </c>
      <c r="L38" s="54">
        <v>8000</v>
      </c>
      <c r="M38" s="13">
        <v>1800</v>
      </c>
      <c r="N38" s="14">
        <v>660</v>
      </c>
      <c r="O38" s="54">
        <v>2900</v>
      </c>
      <c r="P38" s="54">
        <f t="shared" si="6"/>
        <v>7000</v>
      </c>
      <c r="Q38" s="15">
        <f t="shared" si="1"/>
        <v>7.9858030168589176</v>
      </c>
      <c r="R38" s="55">
        <v>7.16</v>
      </c>
      <c r="S38" s="16">
        <f t="shared" si="2"/>
        <v>3.8888888888888888</v>
      </c>
      <c r="T38" s="16">
        <v>2.58</v>
      </c>
      <c r="U38" s="13" t="s">
        <v>69</v>
      </c>
      <c r="V38" s="91">
        <f t="shared" si="7"/>
        <v>342.17877094972062</v>
      </c>
      <c r="W38" s="56"/>
      <c r="X38" s="37">
        <v>2600</v>
      </c>
      <c r="Y38" s="38">
        <v>2600</v>
      </c>
      <c r="Z38" s="37">
        <v>3200</v>
      </c>
      <c r="AA38" s="38"/>
      <c r="AB38" s="38"/>
      <c r="AC38" s="57">
        <f t="shared" si="3"/>
        <v>8400</v>
      </c>
      <c r="AD38" s="58">
        <v>2100</v>
      </c>
      <c r="AE38" s="58">
        <v>9200</v>
      </c>
      <c r="AF38" s="58">
        <v>2200</v>
      </c>
      <c r="AG38" s="58">
        <v>600</v>
      </c>
      <c r="AH38" s="58">
        <v>2900</v>
      </c>
      <c r="AI38" s="58"/>
      <c r="AJ38" s="60">
        <f t="shared" si="4"/>
        <v>9.7604259094942325</v>
      </c>
      <c r="AK38" s="61">
        <v>3.92</v>
      </c>
      <c r="AL38" s="61">
        <f t="shared" si="5"/>
        <v>3.8181818181818183</v>
      </c>
      <c r="AM38" s="61">
        <v>3.35</v>
      </c>
      <c r="AN38" s="58" t="s">
        <v>2</v>
      </c>
      <c r="AO38" s="92">
        <f t="shared" si="8"/>
        <v>3000</v>
      </c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</row>
    <row r="39" spans="1:76" s="70" customFormat="1">
      <c r="A39" s="257"/>
      <c r="B39" s="258"/>
      <c r="C39" s="258"/>
      <c r="D39" s="93" t="s">
        <v>27</v>
      </c>
      <c r="E39" s="25">
        <v>2020</v>
      </c>
      <c r="F39" s="25">
        <v>2490</v>
      </c>
      <c r="G39" s="25">
        <v>2490</v>
      </c>
      <c r="H39" s="25"/>
      <c r="I39" s="25"/>
      <c r="J39" s="25">
        <f t="shared" si="0"/>
        <v>7000</v>
      </c>
      <c r="K39" s="64">
        <v>2400</v>
      </c>
      <c r="L39" s="65">
        <v>8000</v>
      </c>
      <c r="M39" s="25">
        <v>1800</v>
      </c>
      <c r="N39" s="23">
        <v>660</v>
      </c>
      <c r="O39" s="65">
        <v>2900</v>
      </c>
      <c r="P39" s="65">
        <f t="shared" si="6"/>
        <v>7000</v>
      </c>
      <c r="Q39" s="28">
        <f t="shared" si="1"/>
        <v>7.9858030168589176</v>
      </c>
      <c r="R39" s="66">
        <v>7.1</v>
      </c>
      <c r="S39" s="29">
        <f t="shared" si="2"/>
        <v>3.8888888888888888</v>
      </c>
      <c r="T39" s="29">
        <v>2.58</v>
      </c>
      <c r="U39" s="25" t="s">
        <v>69</v>
      </c>
      <c r="V39" s="94">
        <f t="shared" si="7"/>
        <v>345.07042253521132</v>
      </c>
      <c r="W39" s="67"/>
      <c r="X39" s="68">
        <v>2400</v>
      </c>
      <c r="Y39" s="68">
        <v>3000</v>
      </c>
      <c r="Z39" s="68">
        <v>3000</v>
      </c>
      <c r="AA39" s="68"/>
      <c r="AB39" s="68"/>
      <c r="AC39" s="68">
        <f t="shared" si="3"/>
        <v>8400</v>
      </c>
      <c r="AD39" s="25">
        <v>2100</v>
      </c>
      <c r="AE39" s="25">
        <v>9200</v>
      </c>
      <c r="AF39" s="25">
        <v>2200</v>
      </c>
      <c r="AG39" s="25">
        <v>600</v>
      </c>
      <c r="AH39" s="25">
        <v>2900</v>
      </c>
      <c r="AI39" s="25"/>
      <c r="AJ39" s="69">
        <v>9.6</v>
      </c>
      <c r="AK39" s="66">
        <v>4.0999999999999996</v>
      </c>
      <c r="AL39" s="66">
        <f t="shared" si="5"/>
        <v>3.8181818181818183</v>
      </c>
      <c r="AM39" s="66">
        <v>3.35</v>
      </c>
      <c r="AN39" s="25" t="s">
        <v>70</v>
      </c>
      <c r="AO39" s="94">
        <f t="shared" si="8"/>
        <v>2868.2926829268295</v>
      </c>
    </row>
    <row r="40" spans="1:76">
      <c r="A40" s="257"/>
      <c r="B40" s="258"/>
      <c r="C40" s="258"/>
      <c r="D40" s="88" t="s">
        <v>28</v>
      </c>
      <c r="E40" s="21">
        <v>1860</v>
      </c>
      <c r="F40" s="22">
        <v>2300</v>
      </c>
      <c r="G40" s="21">
        <v>2840</v>
      </c>
      <c r="H40" s="22"/>
      <c r="I40" s="22"/>
      <c r="J40" s="13">
        <f t="shared" si="0"/>
        <v>7000</v>
      </c>
      <c r="K40" s="11">
        <v>2400</v>
      </c>
      <c r="L40" s="54">
        <v>8000</v>
      </c>
      <c r="M40" s="13">
        <v>1810</v>
      </c>
      <c r="N40" s="14">
        <v>660</v>
      </c>
      <c r="O40" s="54">
        <v>2900</v>
      </c>
      <c r="P40" s="54">
        <f t="shared" si="6"/>
        <v>7000</v>
      </c>
      <c r="Q40" s="15">
        <f t="shared" si="1"/>
        <v>8.0301685891748011</v>
      </c>
      <c r="R40" s="55">
        <v>7.13</v>
      </c>
      <c r="S40" s="16">
        <f t="shared" si="2"/>
        <v>3.867403314917127</v>
      </c>
      <c r="T40" s="16">
        <v>2.58</v>
      </c>
      <c r="U40" s="13" t="s">
        <v>69</v>
      </c>
      <c r="V40" s="91">
        <f t="shared" si="7"/>
        <v>343.61851332398317</v>
      </c>
      <c r="W40" s="56"/>
      <c r="X40" s="37">
        <v>2200</v>
      </c>
      <c r="Y40" s="38">
        <v>2600</v>
      </c>
      <c r="Z40" s="37">
        <v>3600</v>
      </c>
      <c r="AA40" s="38"/>
      <c r="AB40" s="38"/>
      <c r="AC40" s="57">
        <f t="shared" si="3"/>
        <v>8400</v>
      </c>
      <c r="AD40" s="58">
        <v>2100</v>
      </c>
      <c r="AE40" s="58">
        <v>9200</v>
      </c>
      <c r="AF40" s="58">
        <v>2200</v>
      </c>
      <c r="AG40" s="58">
        <v>600</v>
      </c>
      <c r="AH40" s="58">
        <v>2900</v>
      </c>
      <c r="AI40" s="58"/>
      <c r="AJ40" s="60">
        <f t="shared" si="4"/>
        <v>9.7604259094942325</v>
      </c>
      <c r="AK40" s="61">
        <v>4.13</v>
      </c>
      <c r="AL40" s="61">
        <f t="shared" si="5"/>
        <v>3.8181818181818183</v>
      </c>
      <c r="AM40" s="61">
        <v>3.35</v>
      </c>
      <c r="AN40" s="58" t="s">
        <v>70</v>
      </c>
      <c r="AO40" s="92">
        <f t="shared" si="8"/>
        <v>2847.4576271186443</v>
      </c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</row>
    <row r="41" spans="1:76">
      <c r="A41" s="257"/>
      <c r="B41" s="258"/>
      <c r="C41" s="258"/>
      <c r="D41" s="88" t="s">
        <v>29</v>
      </c>
      <c r="E41" s="21">
        <v>1720</v>
      </c>
      <c r="F41" s="22">
        <v>2640</v>
      </c>
      <c r="G41" s="21">
        <v>2640</v>
      </c>
      <c r="H41" s="22"/>
      <c r="I41" s="22"/>
      <c r="J41" s="13">
        <f t="shared" si="0"/>
        <v>7000</v>
      </c>
      <c r="K41" s="11">
        <v>2400</v>
      </c>
      <c r="L41" s="54">
        <v>8000</v>
      </c>
      <c r="M41" s="13">
        <v>1820</v>
      </c>
      <c r="N41" s="14">
        <v>660</v>
      </c>
      <c r="O41" s="54">
        <v>2900</v>
      </c>
      <c r="P41" s="54">
        <f t="shared" si="6"/>
        <v>7000</v>
      </c>
      <c r="Q41" s="15">
        <f t="shared" si="1"/>
        <v>8.0745341614906838</v>
      </c>
      <c r="R41" s="55">
        <v>7.2</v>
      </c>
      <c r="S41" s="16">
        <f t="shared" si="2"/>
        <v>3.8461538461538463</v>
      </c>
      <c r="T41" s="16">
        <v>2.58</v>
      </c>
      <c r="U41" s="13" t="s">
        <v>69</v>
      </c>
      <c r="V41" s="91">
        <f t="shared" si="7"/>
        <v>340.27777777777777</v>
      </c>
      <c r="W41" s="56"/>
      <c r="X41" s="37">
        <v>2080</v>
      </c>
      <c r="Y41" s="38">
        <v>2960</v>
      </c>
      <c r="Z41" s="37">
        <v>2960</v>
      </c>
      <c r="AA41" s="38"/>
      <c r="AB41" s="38"/>
      <c r="AC41" s="57">
        <f t="shared" si="3"/>
        <v>8000</v>
      </c>
      <c r="AD41" s="58">
        <v>2100</v>
      </c>
      <c r="AE41" s="58">
        <v>9200</v>
      </c>
      <c r="AF41" s="58">
        <v>2205</v>
      </c>
      <c r="AG41" s="58">
        <v>600</v>
      </c>
      <c r="AH41" s="58">
        <v>2900</v>
      </c>
      <c r="AI41" s="58"/>
      <c r="AJ41" s="60">
        <f t="shared" si="4"/>
        <v>9.7826086956521738</v>
      </c>
      <c r="AK41" s="61">
        <v>4.1399999999999997</v>
      </c>
      <c r="AL41" s="61">
        <f t="shared" si="5"/>
        <v>3.6281179138321997</v>
      </c>
      <c r="AM41" s="61">
        <v>3.35</v>
      </c>
      <c r="AN41" s="58" t="s">
        <v>70</v>
      </c>
      <c r="AO41" s="92">
        <f t="shared" si="8"/>
        <v>2705.3140096618363</v>
      </c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</row>
    <row r="42" spans="1:76">
      <c r="A42" s="257"/>
      <c r="B42" s="258"/>
      <c r="C42" s="258"/>
      <c r="D42" s="88" t="s">
        <v>30</v>
      </c>
      <c r="E42" s="21">
        <v>2333</v>
      </c>
      <c r="F42" s="90">
        <v>2333</v>
      </c>
      <c r="G42" s="21">
        <v>2333</v>
      </c>
      <c r="H42" s="22"/>
      <c r="I42" s="22"/>
      <c r="J42" s="13">
        <v>7000</v>
      </c>
      <c r="K42" s="11">
        <v>2400</v>
      </c>
      <c r="L42" s="54">
        <v>8000</v>
      </c>
      <c r="M42" s="13">
        <v>1810</v>
      </c>
      <c r="N42" s="14">
        <v>660</v>
      </c>
      <c r="O42" s="54">
        <v>2900</v>
      </c>
      <c r="P42" s="54">
        <f t="shared" si="6"/>
        <v>7000</v>
      </c>
      <c r="Q42" s="15">
        <f t="shared" si="1"/>
        <v>8.0301685891748011</v>
      </c>
      <c r="R42" s="55">
        <v>7.17</v>
      </c>
      <c r="S42" s="16">
        <f t="shared" si="2"/>
        <v>3.867403314917127</v>
      </c>
      <c r="T42" s="16">
        <v>2.58</v>
      </c>
      <c r="U42" s="13" t="s">
        <v>69</v>
      </c>
      <c r="V42" s="91">
        <f t="shared" si="7"/>
        <v>341.70153417015342</v>
      </c>
      <c r="W42" s="56"/>
      <c r="X42" s="37">
        <v>2800</v>
      </c>
      <c r="Y42" s="37">
        <v>2800</v>
      </c>
      <c r="Z42" s="37">
        <v>2800</v>
      </c>
      <c r="AA42" s="38"/>
      <c r="AB42" s="38"/>
      <c r="AC42" s="57">
        <f t="shared" si="3"/>
        <v>8400</v>
      </c>
      <c r="AD42" s="58">
        <v>2100</v>
      </c>
      <c r="AE42" s="58">
        <v>9200</v>
      </c>
      <c r="AF42" s="58">
        <v>2210</v>
      </c>
      <c r="AG42" s="58">
        <v>600</v>
      </c>
      <c r="AH42" s="58">
        <v>2900</v>
      </c>
      <c r="AI42" s="58"/>
      <c r="AJ42" s="60">
        <f t="shared" si="4"/>
        <v>9.8047914818101152</v>
      </c>
      <c r="AK42" s="61">
        <v>4.18</v>
      </c>
      <c r="AL42" s="61">
        <f t="shared" si="5"/>
        <v>3.8009049773755654</v>
      </c>
      <c r="AM42" s="61">
        <v>3.35</v>
      </c>
      <c r="AN42" s="58" t="s">
        <v>70</v>
      </c>
      <c r="AO42" s="92">
        <f t="shared" si="8"/>
        <v>2813.3971291866033</v>
      </c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</row>
    <row r="43" spans="1:76">
      <c r="A43" s="257"/>
      <c r="B43" s="258"/>
      <c r="C43" s="258"/>
      <c r="D43" s="88" t="s">
        <v>31</v>
      </c>
      <c r="E43" s="21">
        <v>2170</v>
      </c>
      <c r="F43" s="90">
        <v>2170</v>
      </c>
      <c r="G43" s="21">
        <v>2670</v>
      </c>
      <c r="H43" s="22"/>
      <c r="I43" s="22"/>
      <c r="J43" s="13">
        <v>7000</v>
      </c>
      <c r="K43" s="11">
        <v>2400</v>
      </c>
      <c r="L43" s="54">
        <v>8000</v>
      </c>
      <c r="M43" s="13">
        <v>1820</v>
      </c>
      <c r="N43" s="14">
        <v>660</v>
      </c>
      <c r="O43" s="54">
        <v>2900</v>
      </c>
      <c r="P43" s="54">
        <f t="shared" si="6"/>
        <v>7000</v>
      </c>
      <c r="Q43" s="15">
        <f t="shared" si="1"/>
        <v>8.0745341614906838</v>
      </c>
      <c r="R43" s="55">
        <v>7.25</v>
      </c>
      <c r="S43" s="16">
        <f t="shared" si="2"/>
        <v>3.8461538461538463</v>
      </c>
      <c r="T43" s="16">
        <v>2.58</v>
      </c>
      <c r="U43" s="13" t="s">
        <v>69</v>
      </c>
      <c r="V43" s="91">
        <f t="shared" si="7"/>
        <v>337.93103448275861</v>
      </c>
      <c r="W43" s="56"/>
      <c r="X43" s="37">
        <v>2600</v>
      </c>
      <c r="Y43" s="38">
        <v>2600</v>
      </c>
      <c r="Z43" s="37">
        <v>3200</v>
      </c>
      <c r="AA43" s="38"/>
      <c r="AB43" s="38"/>
      <c r="AC43" s="57">
        <f t="shared" si="3"/>
        <v>8400</v>
      </c>
      <c r="AD43" s="58">
        <v>2100</v>
      </c>
      <c r="AE43" s="58">
        <v>9200</v>
      </c>
      <c r="AF43" s="58">
        <v>2210</v>
      </c>
      <c r="AG43" s="58">
        <v>600</v>
      </c>
      <c r="AH43" s="58">
        <v>2900</v>
      </c>
      <c r="AI43" s="58"/>
      <c r="AJ43" s="60">
        <f t="shared" si="4"/>
        <v>9.8047914818101152</v>
      </c>
      <c r="AK43" s="61">
        <v>4.21</v>
      </c>
      <c r="AL43" s="61">
        <f t="shared" si="5"/>
        <v>3.8009049773755654</v>
      </c>
      <c r="AM43" s="61">
        <v>3.35</v>
      </c>
      <c r="AN43" s="58" t="s">
        <v>70</v>
      </c>
      <c r="AO43" s="92">
        <f t="shared" si="8"/>
        <v>2793.3491686460807</v>
      </c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</row>
    <row r="44" spans="1:76">
      <c r="A44" s="257"/>
      <c r="B44" s="258"/>
      <c r="C44" s="258"/>
      <c r="D44" s="88" t="s">
        <v>32</v>
      </c>
      <c r="E44" s="21">
        <v>2020</v>
      </c>
      <c r="F44" s="90">
        <v>2490</v>
      </c>
      <c r="G44" s="21">
        <v>2490</v>
      </c>
      <c r="H44" s="22"/>
      <c r="I44" s="22"/>
      <c r="J44" s="13">
        <f t="shared" si="0"/>
        <v>7000</v>
      </c>
      <c r="K44" s="11">
        <v>2400</v>
      </c>
      <c r="L44" s="54">
        <v>8000</v>
      </c>
      <c r="M44" s="13">
        <v>1830</v>
      </c>
      <c r="N44" s="14">
        <v>660</v>
      </c>
      <c r="O44" s="54">
        <v>2900</v>
      </c>
      <c r="P44" s="54">
        <f t="shared" si="6"/>
        <v>7000</v>
      </c>
      <c r="Q44" s="15">
        <f t="shared" si="1"/>
        <v>8.1188997338065665</v>
      </c>
      <c r="R44" s="55">
        <v>7.32</v>
      </c>
      <c r="S44" s="16">
        <f t="shared" si="2"/>
        <v>3.8251366120218577</v>
      </c>
      <c r="T44" s="16">
        <v>2.58</v>
      </c>
      <c r="U44" s="13" t="s">
        <v>69</v>
      </c>
      <c r="V44" s="91">
        <f t="shared" si="7"/>
        <v>334.69945355191254</v>
      </c>
      <c r="W44" s="56"/>
      <c r="X44" s="37">
        <v>2400</v>
      </c>
      <c r="Y44" s="38">
        <v>3000</v>
      </c>
      <c r="Z44" s="37">
        <v>3000</v>
      </c>
      <c r="AA44" s="38"/>
      <c r="AB44" s="38"/>
      <c r="AC44" s="57">
        <f t="shared" si="3"/>
        <v>8400</v>
      </c>
      <c r="AD44" s="58">
        <v>2100</v>
      </c>
      <c r="AE44" s="58">
        <v>9200</v>
      </c>
      <c r="AF44" s="58">
        <v>2220</v>
      </c>
      <c r="AG44" s="58">
        <v>600</v>
      </c>
      <c r="AH44" s="58">
        <v>2900</v>
      </c>
      <c r="AI44" s="58"/>
      <c r="AJ44" s="60">
        <f t="shared" si="4"/>
        <v>9.8491570541259978</v>
      </c>
      <c r="AK44" s="61">
        <v>4.25</v>
      </c>
      <c r="AL44" s="61">
        <f t="shared" si="5"/>
        <v>3.7837837837837838</v>
      </c>
      <c r="AM44" s="61">
        <v>3.35</v>
      </c>
      <c r="AN44" s="58" t="s">
        <v>70</v>
      </c>
      <c r="AO44" s="92">
        <f t="shared" si="8"/>
        <v>2767.0588235294117</v>
      </c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</row>
    <row r="45" spans="1:76">
      <c r="A45" s="257"/>
      <c r="B45" s="258"/>
      <c r="C45" s="258"/>
      <c r="D45" s="88" t="s">
        <v>33</v>
      </c>
      <c r="E45" s="21">
        <v>2333</v>
      </c>
      <c r="F45" s="90">
        <v>2333</v>
      </c>
      <c r="G45" s="21">
        <v>2333</v>
      </c>
      <c r="H45" s="22"/>
      <c r="I45" s="22"/>
      <c r="J45" s="13">
        <v>7000</v>
      </c>
      <c r="K45" s="11">
        <v>2400</v>
      </c>
      <c r="L45" s="54">
        <v>8000</v>
      </c>
      <c r="M45" s="13">
        <v>1840</v>
      </c>
      <c r="N45" s="14">
        <v>660</v>
      </c>
      <c r="O45" s="54">
        <v>2900</v>
      </c>
      <c r="P45" s="54">
        <f t="shared" si="6"/>
        <v>7000</v>
      </c>
      <c r="Q45" s="15">
        <f t="shared" si="1"/>
        <v>8.1632653061224492</v>
      </c>
      <c r="R45" s="55">
        <v>7.4</v>
      </c>
      <c r="S45" s="16">
        <f t="shared" si="2"/>
        <v>3.8043478260869565</v>
      </c>
      <c r="T45" s="16">
        <v>2.58</v>
      </c>
      <c r="U45" s="13" t="s">
        <v>69</v>
      </c>
      <c r="V45" s="91">
        <f t="shared" si="7"/>
        <v>331.08108108108104</v>
      </c>
      <c r="W45" s="56"/>
      <c r="X45" s="37">
        <v>2800</v>
      </c>
      <c r="Y45" s="37">
        <v>2800</v>
      </c>
      <c r="Z45" s="37">
        <v>2800</v>
      </c>
      <c r="AA45" s="38"/>
      <c r="AB45" s="38"/>
      <c r="AC45" s="57">
        <f t="shared" si="3"/>
        <v>8400</v>
      </c>
      <c r="AD45" s="58">
        <v>2100</v>
      </c>
      <c r="AE45" s="58">
        <v>9200</v>
      </c>
      <c r="AF45" s="58">
        <v>2230</v>
      </c>
      <c r="AG45" s="58">
        <v>600</v>
      </c>
      <c r="AH45" s="58">
        <v>2900</v>
      </c>
      <c r="AI45" s="58"/>
      <c r="AJ45" s="60">
        <f t="shared" si="4"/>
        <v>9.8935226264418805</v>
      </c>
      <c r="AK45" s="61">
        <v>4.28</v>
      </c>
      <c r="AL45" s="61">
        <f t="shared" si="5"/>
        <v>3.7668161434977581</v>
      </c>
      <c r="AM45" s="61">
        <v>3.35</v>
      </c>
      <c r="AN45" s="58" t="s">
        <v>70</v>
      </c>
      <c r="AO45" s="92">
        <f t="shared" si="8"/>
        <v>2747.663551401869</v>
      </c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</row>
    <row r="46" spans="1:76" ht="7.5" customHeight="1">
      <c r="A46" s="74"/>
      <c r="B46" s="45"/>
      <c r="C46" s="45"/>
      <c r="D46" s="45"/>
      <c r="E46" s="22"/>
      <c r="F46" s="22"/>
      <c r="G46" s="22"/>
      <c r="H46" s="22"/>
      <c r="I46" s="22"/>
      <c r="J46" s="22"/>
      <c r="K46" s="75"/>
      <c r="L46" s="76"/>
      <c r="M46" s="22"/>
      <c r="N46" s="45"/>
      <c r="O46" s="76"/>
      <c r="P46" s="76"/>
      <c r="Q46" s="77"/>
      <c r="R46" s="77"/>
      <c r="S46" s="22"/>
      <c r="T46" s="22"/>
      <c r="U46" s="22"/>
      <c r="V46" s="22"/>
      <c r="W46" s="56"/>
      <c r="X46" s="38"/>
      <c r="Y46" s="38"/>
      <c r="Z46" s="38"/>
      <c r="AA46" s="38"/>
      <c r="AB46" s="38"/>
      <c r="AC46" s="22"/>
      <c r="AD46" s="22"/>
      <c r="AE46" s="22"/>
      <c r="AF46" s="22"/>
      <c r="AG46" s="22"/>
      <c r="AH46" s="22"/>
      <c r="AI46" s="22"/>
      <c r="AJ46" s="78"/>
      <c r="AK46" s="78"/>
      <c r="AL46" s="79"/>
      <c r="AM46" s="79"/>
      <c r="AN46" s="22"/>
      <c r="AO46" s="2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</row>
    <row r="47" spans="1:76" s="30" customFormat="1" ht="16.5" customHeight="1">
      <c r="A47" s="216" t="s">
        <v>148</v>
      </c>
      <c r="B47" s="217"/>
      <c r="C47" s="217"/>
      <c r="D47" s="217"/>
      <c r="E47" s="217"/>
      <c r="F47" s="217"/>
      <c r="G47" s="217"/>
      <c r="H47" s="218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84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</row>
    <row r="48" spans="1:76" s="49" customFormat="1" ht="22.5" customHeight="1">
      <c r="A48" s="259" t="s">
        <v>71</v>
      </c>
      <c r="B48" s="259" t="s">
        <v>0</v>
      </c>
      <c r="C48" s="259" t="s">
        <v>1</v>
      </c>
      <c r="D48" s="260" t="s">
        <v>72</v>
      </c>
      <c r="E48" s="231" t="s">
        <v>143</v>
      </c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3"/>
      <c r="W48" s="46"/>
      <c r="X48" s="236" t="s">
        <v>144</v>
      </c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47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</row>
    <row r="49" spans="1:76" s="49" customFormat="1" ht="15" customHeight="1">
      <c r="A49" s="259"/>
      <c r="B49" s="259"/>
      <c r="C49" s="259"/>
      <c r="D49" s="260"/>
      <c r="E49" s="3" t="s">
        <v>2</v>
      </c>
      <c r="F49" s="3" t="s">
        <v>3</v>
      </c>
      <c r="G49" s="3" t="s">
        <v>4</v>
      </c>
      <c r="H49" s="3" t="s">
        <v>5</v>
      </c>
      <c r="I49" s="3"/>
      <c r="J49" s="228" t="s">
        <v>151</v>
      </c>
      <c r="K49" s="228"/>
      <c r="L49" s="228"/>
      <c r="M49" s="229" t="s">
        <v>152</v>
      </c>
      <c r="N49" s="229"/>
      <c r="O49" s="229"/>
      <c r="P49" s="255" t="s">
        <v>130</v>
      </c>
      <c r="Q49" s="230" t="s">
        <v>6</v>
      </c>
      <c r="R49" s="230" t="s">
        <v>73</v>
      </c>
      <c r="S49" s="3" t="s">
        <v>7</v>
      </c>
      <c r="T49" s="3"/>
      <c r="U49" s="231" t="s">
        <v>8</v>
      </c>
      <c r="V49" s="255" t="s">
        <v>65</v>
      </c>
      <c r="W49" s="46"/>
      <c r="X49" s="50" t="s">
        <v>2</v>
      </c>
      <c r="Y49" s="50" t="s">
        <v>3</v>
      </c>
      <c r="Z49" s="50" t="s">
        <v>4</v>
      </c>
      <c r="AA49" s="50" t="s">
        <v>5</v>
      </c>
      <c r="AB49" s="50"/>
      <c r="AC49" s="237" t="s">
        <v>151</v>
      </c>
      <c r="AD49" s="237"/>
      <c r="AE49" s="237"/>
      <c r="AF49" s="238" t="s">
        <v>152</v>
      </c>
      <c r="AG49" s="238"/>
      <c r="AH49" s="238"/>
      <c r="AI49" s="115"/>
      <c r="AJ49" s="235" t="s">
        <v>6</v>
      </c>
      <c r="AK49" s="235" t="s">
        <v>66</v>
      </c>
      <c r="AL49" s="51" t="s">
        <v>9</v>
      </c>
      <c r="AM49" s="51"/>
      <c r="AN49" s="236" t="s">
        <v>8</v>
      </c>
      <c r="AO49" s="263" t="s">
        <v>67</v>
      </c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</row>
    <row r="50" spans="1:76" s="49" customFormat="1" ht="22.5" customHeight="1">
      <c r="A50" s="4"/>
      <c r="B50" s="4"/>
      <c r="C50" s="4"/>
      <c r="D50" s="5"/>
      <c r="E50" s="3" t="s">
        <v>10</v>
      </c>
      <c r="F50" s="3" t="s">
        <v>10</v>
      </c>
      <c r="G50" s="3" t="s">
        <v>10</v>
      </c>
      <c r="H50" s="3" t="s">
        <v>10</v>
      </c>
      <c r="I50" s="3"/>
      <c r="J50" s="3" t="s">
        <v>11</v>
      </c>
      <c r="K50" s="3" t="s">
        <v>12</v>
      </c>
      <c r="L50" s="3" t="s">
        <v>13</v>
      </c>
      <c r="M50" s="3" t="s">
        <v>11</v>
      </c>
      <c r="N50" s="3" t="s">
        <v>12</v>
      </c>
      <c r="O50" s="3" t="s">
        <v>13</v>
      </c>
      <c r="P50" s="256"/>
      <c r="Q50" s="261"/>
      <c r="R50" s="230"/>
      <c r="S50" s="3" t="s">
        <v>14</v>
      </c>
      <c r="T50" s="3"/>
      <c r="U50" s="231"/>
      <c r="V50" s="256"/>
      <c r="W50" s="46"/>
      <c r="X50" s="50" t="s">
        <v>10</v>
      </c>
      <c r="Y50" s="50" t="s">
        <v>10</v>
      </c>
      <c r="Z50" s="50" t="s">
        <v>10</v>
      </c>
      <c r="AA50" s="50" t="s">
        <v>10</v>
      </c>
      <c r="AB50" s="50"/>
      <c r="AC50" s="47" t="s">
        <v>11</v>
      </c>
      <c r="AD50" s="47" t="s">
        <v>12</v>
      </c>
      <c r="AE50" s="47" t="s">
        <v>13</v>
      </c>
      <c r="AF50" s="47" t="s">
        <v>11</v>
      </c>
      <c r="AG50" s="47" t="s">
        <v>12</v>
      </c>
      <c r="AH50" s="47" t="s">
        <v>13</v>
      </c>
      <c r="AI50" s="114"/>
      <c r="AJ50" s="235"/>
      <c r="AK50" s="235"/>
      <c r="AL50" s="51" t="s">
        <v>14</v>
      </c>
      <c r="AM50" s="51"/>
      <c r="AN50" s="236"/>
      <c r="AO50" s="264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</row>
    <row r="51" spans="1:76">
      <c r="A51" s="257" t="s">
        <v>148</v>
      </c>
      <c r="B51" s="258"/>
      <c r="C51" s="258"/>
      <c r="D51" s="88" t="s">
        <v>17</v>
      </c>
      <c r="E51" s="21">
        <v>2100</v>
      </c>
      <c r="F51" s="22">
        <v>3500</v>
      </c>
      <c r="G51" s="21"/>
      <c r="H51" s="22"/>
      <c r="I51" s="22"/>
      <c r="J51" s="13">
        <f t="shared" ref="J51:J95" si="9">E51+F51+G51+H51</f>
        <v>5600</v>
      </c>
      <c r="K51" s="11">
        <v>1700</v>
      </c>
      <c r="L51" s="54">
        <v>6700</v>
      </c>
      <c r="M51" s="13">
        <v>1435</v>
      </c>
      <c r="N51" s="14">
        <v>365</v>
      </c>
      <c r="O51" s="54">
        <v>2464.36329588015</v>
      </c>
      <c r="P51" s="54">
        <f>J51</f>
        <v>5600</v>
      </c>
      <c r="Q51" s="15">
        <f t="shared" ref="Q51:Q95" si="10">M51/230/0.98</f>
        <v>6.366459627329192</v>
      </c>
      <c r="R51" s="86" t="s">
        <v>68</v>
      </c>
      <c r="S51" s="16">
        <f t="shared" ref="S51:S95" si="11">J51/M51</f>
        <v>3.9024390243902438</v>
      </c>
      <c r="T51" s="16">
        <v>2.67</v>
      </c>
      <c r="U51" s="86" t="s">
        <v>68</v>
      </c>
      <c r="V51" s="86"/>
      <c r="W51" s="56"/>
      <c r="X51" s="37">
        <v>2600</v>
      </c>
      <c r="Y51" s="38">
        <v>3700</v>
      </c>
      <c r="Z51" s="37"/>
      <c r="AA51" s="38"/>
      <c r="AB51" s="38"/>
      <c r="AC51" s="57">
        <f t="shared" ref="AC51:AC95" si="12">X51+Y51+Z51+AA51</f>
        <v>6300</v>
      </c>
      <c r="AD51" s="58">
        <v>1500</v>
      </c>
      <c r="AE51" s="58">
        <v>7800</v>
      </c>
      <c r="AF51" s="58">
        <v>1645</v>
      </c>
      <c r="AG51" s="58">
        <v>380</v>
      </c>
      <c r="AH51" s="58">
        <v>2800</v>
      </c>
      <c r="AI51" s="58"/>
      <c r="AJ51" s="60">
        <f t="shared" ref="AJ51:AJ95" si="13">AF51/230/0.98</f>
        <v>7.2981366459627335</v>
      </c>
      <c r="AK51" s="86" t="s">
        <v>68</v>
      </c>
      <c r="AL51" s="61">
        <f t="shared" ref="AL51:AL95" si="14">AC51/AF51</f>
        <v>3.8297872340425534</v>
      </c>
      <c r="AM51" s="61">
        <v>3.26</v>
      </c>
      <c r="AN51" s="86" t="s">
        <v>68</v>
      </c>
      <c r="AO51" s="86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</row>
    <row r="52" spans="1:76">
      <c r="A52" s="257"/>
      <c r="B52" s="258"/>
      <c r="C52" s="258"/>
      <c r="D52" s="88" t="s">
        <v>21</v>
      </c>
      <c r="E52" s="21">
        <v>2100</v>
      </c>
      <c r="F52" s="22">
        <v>4800</v>
      </c>
      <c r="G52" s="21"/>
      <c r="H52" s="22"/>
      <c r="I52" s="22"/>
      <c r="J52" s="13">
        <f t="shared" si="9"/>
        <v>6900</v>
      </c>
      <c r="K52" s="11">
        <v>1800</v>
      </c>
      <c r="L52" s="54">
        <v>7600</v>
      </c>
      <c r="M52" s="13">
        <v>1945</v>
      </c>
      <c r="N52" s="14">
        <v>365</v>
      </c>
      <c r="O52" s="54">
        <v>2698.682310469314</v>
      </c>
      <c r="P52" s="54">
        <f t="shared" ref="P52:P95" si="15">J52</f>
        <v>6900</v>
      </c>
      <c r="Q52" s="15">
        <f t="shared" si="10"/>
        <v>8.6291038154392208</v>
      </c>
      <c r="R52" s="86" t="s">
        <v>68</v>
      </c>
      <c r="S52" s="16">
        <f t="shared" si="11"/>
        <v>3.5475578406169666</v>
      </c>
      <c r="T52" s="16">
        <v>2.77</v>
      </c>
      <c r="U52" s="86" t="s">
        <v>68</v>
      </c>
      <c r="V52" s="86"/>
      <c r="W52" s="56"/>
      <c r="X52" s="37">
        <v>2600</v>
      </c>
      <c r="Y52" s="38">
        <v>5500</v>
      </c>
      <c r="Z52" s="37"/>
      <c r="AA52" s="38"/>
      <c r="AB52" s="38"/>
      <c r="AC52" s="57">
        <f t="shared" si="12"/>
        <v>8100</v>
      </c>
      <c r="AD52" s="58">
        <v>1600</v>
      </c>
      <c r="AE52" s="58">
        <v>9200</v>
      </c>
      <c r="AF52" s="58">
        <v>1850</v>
      </c>
      <c r="AG52" s="58">
        <v>400</v>
      </c>
      <c r="AH52" s="58">
        <v>2800</v>
      </c>
      <c r="AI52" s="58"/>
      <c r="AJ52" s="60">
        <f t="shared" si="13"/>
        <v>8.2076308784383318</v>
      </c>
      <c r="AK52" s="86" t="s">
        <v>68</v>
      </c>
      <c r="AL52" s="61">
        <f t="shared" si="14"/>
        <v>4.3783783783783781</v>
      </c>
      <c r="AM52" s="61">
        <v>3.37</v>
      </c>
      <c r="AN52" s="86" t="s">
        <v>68</v>
      </c>
      <c r="AO52" s="86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</row>
    <row r="53" spans="1:76">
      <c r="A53" s="257"/>
      <c r="B53" s="258"/>
      <c r="C53" s="258"/>
      <c r="D53" s="88" t="s">
        <v>18</v>
      </c>
      <c r="E53" s="21">
        <v>2600</v>
      </c>
      <c r="F53" s="22">
        <v>2600</v>
      </c>
      <c r="G53" s="21"/>
      <c r="H53" s="22"/>
      <c r="I53" s="22"/>
      <c r="J53" s="13">
        <f t="shared" si="9"/>
        <v>5200</v>
      </c>
      <c r="K53" s="11">
        <v>1700</v>
      </c>
      <c r="L53" s="54">
        <v>5800</v>
      </c>
      <c r="M53" s="13">
        <v>1445</v>
      </c>
      <c r="N53" s="14">
        <v>365</v>
      </c>
      <c r="O53" s="54">
        <v>2127.2846441947568</v>
      </c>
      <c r="P53" s="54">
        <f t="shared" si="15"/>
        <v>5200</v>
      </c>
      <c r="Q53" s="15">
        <f t="shared" si="10"/>
        <v>6.4108251996450756</v>
      </c>
      <c r="R53" s="86" t="s">
        <v>68</v>
      </c>
      <c r="S53" s="16">
        <f t="shared" si="11"/>
        <v>3.5986159169550174</v>
      </c>
      <c r="T53" s="16">
        <v>2.67</v>
      </c>
      <c r="U53" s="86" t="s">
        <v>68</v>
      </c>
      <c r="V53" s="86"/>
      <c r="W53" s="56"/>
      <c r="X53" s="37">
        <v>3000</v>
      </c>
      <c r="Y53" s="38">
        <v>3000</v>
      </c>
      <c r="Z53" s="37"/>
      <c r="AA53" s="38"/>
      <c r="AB53" s="38"/>
      <c r="AC53" s="57">
        <f t="shared" si="12"/>
        <v>6000</v>
      </c>
      <c r="AD53" s="58">
        <v>1500</v>
      </c>
      <c r="AE53" s="58">
        <v>7800</v>
      </c>
      <c r="AF53" s="58">
        <v>1565</v>
      </c>
      <c r="AG53" s="58">
        <v>380</v>
      </c>
      <c r="AH53" s="58">
        <v>2800</v>
      </c>
      <c r="AI53" s="58"/>
      <c r="AJ53" s="60">
        <f t="shared" si="13"/>
        <v>6.9432120674356694</v>
      </c>
      <c r="AK53" s="86" t="s">
        <v>68</v>
      </c>
      <c r="AL53" s="61">
        <f t="shared" si="14"/>
        <v>3.8338658146964857</v>
      </c>
      <c r="AM53" s="61">
        <v>3.26</v>
      </c>
      <c r="AN53" s="86" t="s">
        <v>68</v>
      </c>
      <c r="AO53" s="86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</row>
    <row r="54" spans="1:76">
      <c r="A54" s="257"/>
      <c r="B54" s="258"/>
      <c r="C54" s="258"/>
      <c r="D54" s="88" t="s">
        <v>19</v>
      </c>
      <c r="E54" s="21">
        <v>2600</v>
      </c>
      <c r="F54" s="22">
        <v>3500</v>
      </c>
      <c r="G54" s="21"/>
      <c r="H54" s="22"/>
      <c r="I54" s="22"/>
      <c r="J54" s="13">
        <f t="shared" si="9"/>
        <v>6100</v>
      </c>
      <c r="K54" s="11">
        <v>1700</v>
      </c>
      <c r="L54" s="54">
        <v>6700</v>
      </c>
      <c r="M54" s="13">
        <v>1495</v>
      </c>
      <c r="N54" s="14">
        <v>365</v>
      </c>
      <c r="O54" s="54">
        <v>2464.36329588015</v>
      </c>
      <c r="P54" s="54">
        <f t="shared" si="15"/>
        <v>6100</v>
      </c>
      <c r="Q54" s="15">
        <f t="shared" si="10"/>
        <v>6.6326530612244898</v>
      </c>
      <c r="R54" s="86" t="s">
        <v>68</v>
      </c>
      <c r="S54" s="16">
        <f t="shared" si="11"/>
        <v>4.080267558528428</v>
      </c>
      <c r="T54" s="16">
        <v>2.67</v>
      </c>
      <c r="U54" s="86" t="s">
        <v>68</v>
      </c>
      <c r="V54" s="86"/>
      <c r="W54" s="56"/>
      <c r="X54" s="37">
        <v>3000</v>
      </c>
      <c r="Y54" s="38">
        <v>3700</v>
      </c>
      <c r="Z54" s="37"/>
      <c r="AA54" s="38"/>
      <c r="AB54" s="38"/>
      <c r="AC54" s="57">
        <f t="shared" si="12"/>
        <v>6700</v>
      </c>
      <c r="AD54" s="58">
        <v>1500</v>
      </c>
      <c r="AE54" s="58">
        <v>7800</v>
      </c>
      <c r="AF54" s="58">
        <v>1765</v>
      </c>
      <c r="AG54" s="58">
        <v>380</v>
      </c>
      <c r="AH54" s="58">
        <v>2800</v>
      </c>
      <c r="AI54" s="58"/>
      <c r="AJ54" s="60">
        <f t="shared" si="13"/>
        <v>7.8305235137533273</v>
      </c>
      <c r="AK54" s="86" t="s">
        <v>68</v>
      </c>
      <c r="AL54" s="61">
        <f t="shared" si="14"/>
        <v>3.7960339943342776</v>
      </c>
      <c r="AM54" s="61">
        <v>3.26</v>
      </c>
      <c r="AN54" s="86" t="s">
        <v>68</v>
      </c>
      <c r="AO54" s="86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</row>
    <row r="55" spans="1:76">
      <c r="A55" s="257"/>
      <c r="B55" s="258"/>
      <c r="C55" s="258"/>
      <c r="D55" s="88" t="s">
        <v>22</v>
      </c>
      <c r="E55" s="21">
        <v>2600</v>
      </c>
      <c r="F55" s="22">
        <v>4800</v>
      </c>
      <c r="G55" s="21"/>
      <c r="H55" s="22"/>
      <c r="I55" s="22"/>
      <c r="J55" s="13">
        <f t="shared" si="9"/>
        <v>7400</v>
      </c>
      <c r="K55" s="11">
        <v>1800</v>
      </c>
      <c r="L55" s="54">
        <v>7600</v>
      </c>
      <c r="M55" s="13">
        <v>2145</v>
      </c>
      <c r="N55" s="14">
        <v>365</v>
      </c>
      <c r="O55" s="54">
        <v>2698.682310469314</v>
      </c>
      <c r="P55" s="54">
        <f t="shared" si="15"/>
        <v>7400</v>
      </c>
      <c r="Q55" s="15">
        <f t="shared" si="10"/>
        <v>9.516415261756876</v>
      </c>
      <c r="R55" s="86" t="s">
        <v>68</v>
      </c>
      <c r="S55" s="16">
        <f t="shared" si="11"/>
        <v>3.4498834498834499</v>
      </c>
      <c r="T55" s="16">
        <v>2.77</v>
      </c>
      <c r="U55" s="86" t="s">
        <v>68</v>
      </c>
      <c r="V55" s="86"/>
      <c r="W55" s="56"/>
      <c r="X55" s="37">
        <v>3000</v>
      </c>
      <c r="Y55" s="38">
        <v>5500</v>
      </c>
      <c r="Z55" s="37"/>
      <c r="AA55" s="38"/>
      <c r="AB55" s="38"/>
      <c r="AC55" s="57">
        <f t="shared" si="12"/>
        <v>8500</v>
      </c>
      <c r="AD55" s="58">
        <v>1600</v>
      </c>
      <c r="AE55" s="58">
        <v>9200</v>
      </c>
      <c r="AF55" s="58">
        <v>1940</v>
      </c>
      <c r="AG55" s="58">
        <v>400</v>
      </c>
      <c r="AH55" s="58">
        <v>2800</v>
      </c>
      <c r="AI55" s="58"/>
      <c r="AJ55" s="60">
        <f t="shared" si="13"/>
        <v>8.6069210292812777</v>
      </c>
      <c r="AK55" s="86" t="s">
        <v>68</v>
      </c>
      <c r="AL55" s="61">
        <f t="shared" si="14"/>
        <v>4.3814432989690726</v>
      </c>
      <c r="AM55" s="61">
        <v>3.37</v>
      </c>
      <c r="AN55" s="86" t="s">
        <v>68</v>
      </c>
      <c r="AO55" s="86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</row>
    <row r="56" spans="1:76">
      <c r="A56" s="257"/>
      <c r="B56" s="258"/>
      <c r="C56" s="258"/>
      <c r="D56" s="88" t="s">
        <v>20</v>
      </c>
      <c r="E56" s="21">
        <v>3500</v>
      </c>
      <c r="F56" s="22">
        <v>3500</v>
      </c>
      <c r="G56" s="21"/>
      <c r="H56" s="22"/>
      <c r="I56" s="22"/>
      <c r="J56" s="13">
        <f t="shared" si="9"/>
        <v>7000</v>
      </c>
      <c r="K56" s="11">
        <v>1800</v>
      </c>
      <c r="L56" s="54">
        <v>7200</v>
      </c>
      <c r="M56" s="13">
        <v>1865</v>
      </c>
      <c r="N56" s="14">
        <v>365</v>
      </c>
      <c r="O56" s="54">
        <v>2651.6292134831465</v>
      </c>
      <c r="P56" s="54">
        <f t="shared" si="15"/>
        <v>7000</v>
      </c>
      <c r="Q56" s="15">
        <f t="shared" si="10"/>
        <v>8.2741792369121558</v>
      </c>
      <c r="R56" s="86" t="s">
        <v>68</v>
      </c>
      <c r="S56" s="16">
        <f t="shared" si="11"/>
        <v>3.7533512064343162</v>
      </c>
      <c r="T56" s="16">
        <v>2.67</v>
      </c>
      <c r="U56" s="86" t="s">
        <v>68</v>
      </c>
      <c r="V56" s="86"/>
      <c r="W56" s="56"/>
      <c r="X56" s="37">
        <v>3700</v>
      </c>
      <c r="Y56" s="38">
        <v>3700</v>
      </c>
      <c r="Z56" s="37"/>
      <c r="AA56" s="38"/>
      <c r="AB56" s="38"/>
      <c r="AC56" s="57">
        <f t="shared" si="12"/>
        <v>7400</v>
      </c>
      <c r="AD56" s="58">
        <v>1500</v>
      </c>
      <c r="AE56" s="58">
        <v>8800</v>
      </c>
      <c r="AF56" s="58">
        <v>1945</v>
      </c>
      <c r="AG56" s="58">
        <v>380</v>
      </c>
      <c r="AH56" s="58">
        <v>2800</v>
      </c>
      <c r="AI56" s="58"/>
      <c r="AJ56" s="60">
        <f t="shared" si="13"/>
        <v>8.6291038154392208</v>
      </c>
      <c r="AK56" s="86" t="s">
        <v>68</v>
      </c>
      <c r="AL56" s="61">
        <f t="shared" si="14"/>
        <v>3.8046272493573263</v>
      </c>
      <c r="AM56" s="61">
        <v>3.26</v>
      </c>
      <c r="AN56" s="86" t="s">
        <v>68</v>
      </c>
      <c r="AO56" s="86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</row>
    <row r="57" spans="1:76">
      <c r="A57" s="257"/>
      <c r="B57" s="258"/>
      <c r="C57" s="258"/>
      <c r="D57" s="88" t="s">
        <v>23</v>
      </c>
      <c r="E57" s="21">
        <v>3200</v>
      </c>
      <c r="F57" s="22">
        <v>4800</v>
      </c>
      <c r="G57" s="21"/>
      <c r="H57" s="22"/>
      <c r="I57" s="22"/>
      <c r="J57" s="13">
        <f t="shared" si="9"/>
        <v>8000</v>
      </c>
      <c r="K57" s="11">
        <v>1800</v>
      </c>
      <c r="L57" s="54">
        <v>7600</v>
      </c>
      <c r="M57" s="13">
        <v>2100</v>
      </c>
      <c r="N57" s="14">
        <v>365</v>
      </c>
      <c r="O57" s="54">
        <v>2698.682310469314</v>
      </c>
      <c r="P57" s="54">
        <f t="shared" si="15"/>
        <v>8000</v>
      </c>
      <c r="Q57" s="15">
        <f t="shared" si="10"/>
        <v>9.316770186335404</v>
      </c>
      <c r="R57" s="86" t="s">
        <v>68</v>
      </c>
      <c r="S57" s="16">
        <f t="shared" si="11"/>
        <v>3.8095238095238093</v>
      </c>
      <c r="T57" s="16">
        <v>2.77</v>
      </c>
      <c r="U57" s="86" t="s">
        <v>68</v>
      </c>
      <c r="V57" s="86"/>
      <c r="W57" s="56"/>
      <c r="X57" s="37">
        <v>3619.5652173913045</v>
      </c>
      <c r="Y57" s="38">
        <v>5380.4347826086951</v>
      </c>
      <c r="Z57" s="37"/>
      <c r="AA57" s="38"/>
      <c r="AB57" s="38"/>
      <c r="AC57" s="57">
        <f t="shared" si="12"/>
        <v>9000</v>
      </c>
      <c r="AD57" s="58">
        <v>1700</v>
      </c>
      <c r="AE57" s="58">
        <v>9500</v>
      </c>
      <c r="AF57" s="58">
        <v>2100</v>
      </c>
      <c r="AG57" s="58">
        <v>600</v>
      </c>
      <c r="AH57" s="58">
        <v>2800</v>
      </c>
      <c r="AI57" s="58"/>
      <c r="AJ57" s="60">
        <f t="shared" si="13"/>
        <v>9.316770186335404</v>
      </c>
      <c r="AK57" s="86" t="s">
        <v>68</v>
      </c>
      <c r="AL57" s="61">
        <f t="shared" si="14"/>
        <v>4.2857142857142856</v>
      </c>
      <c r="AM57" s="61">
        <v>3.37</v>
      </c>
      <c r="AN57" s="86" t="s">
        <v>68</v>
      </c>
      <c r="AO57" s="86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</row>
    <row r="58" spans="1:76">
      <c r="A58" s="257"/>
      <c r="B58" s="258"/>
      <c r="C58" s="258"/>
      <c r="D58" s="88" t="s">
        <v>24</v>
      </c>
      <c r="E58" s="21">
        <v>2100</v>
      </c>
      <c r="F58" s="22">
        <v>2100</v>
      </c>
      <c r="G58" s="21">
        <v>2100</v>
      </c>
      <c r="H58" s="22"/>
      <c r="I58" s="22"/>
      <c r="J58" s="13">
        <f t="shared" si="9"/>
        <v>6300</v>
      </c>
      <c r="K58" s="11">
        <v>2100</v>
      </c>
      <c r="L58" s="54">
        <v>7800</v>
      </c>
      <c r="M58" s="13">
        <v>2100</v>
      </c>
      <c r="N58" s="14">
        <v>545</v>
      </c>
      <c r="O58" s="54">
        <v>2800</v>
      </c>
      <c r="P58" s="54">
        <f t="shared" si="15"/>
        <v>6300</v>
      </c>
      <c r="Q58" s="15">
        <f t="shared" si="10"/>
        <v>9.316770186335404</v>
      </c>
      <c r="R58" s="86" t="s">
        <v>68</v>
      </c>
      <c r="S58" s="16">
        <f t="shared" si="11"/>
        <v>3</v>
      </c>
      <c r="T58" s="16">
        <v>2.67</v>
      </c>
      <c r="U58" s="86" t="s">
        <v>68</v>
      </c>
      <c r="V58" s="86"/>
      <c r="W58" s="56"/>
      <c r="X58" s="37">
        <v>2600</v>
      </c>
      <c r="Y58" s="38">
        <v>2600</v>
      </c>
      <c r="Z58" s="37">
        <v>2600</v>
      </c>
      <c r="AA58" s="38"/>
      <c r="AB58" s="38"/>
      <c r="AC58" s="57">
        <f t="shared" si="12"/>
        <v>7800</v>
      </c>
      <c r="AD58" s="58">
        <v>2300</v>
      </c>
      <c r="AE58" s="58">
        <v>9200</v>
      </c>
      <c r="AF58" s="58">
        <v>2100</v>
      </c>
      <c r="AG58" s="58">
        <v>600</v>
      </c>
      <c r="AH58" s="58">
        <v>3100</v>
      </c>
      <c r="AI58" s="58"/>
      <c r="AJ58" s="60">
        <f t="shared" si="13"/>
        <v>9.316770186335404</v>
      </c>
      <c r="AK58" s="86" t="s">
        <v>68</v>
      </c>
      <c r="AL58" s="61">
        <f t="shared" si="14"/>
        <v>3.7142857142857144</v>
      </c>
      <c r="AM58" s="61">
        <v>3.37</v>
      </c>
      <c r="AN58" s="86" t="s">
        <v>68</v>
      </c>
      <c r="AO58" s="86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</row>
    <row r="59" spans="1:76">
      <c r="A59" s="257"/>
      <c r="B59" s="258"/>
      <c r="C59" s="258"/>
      <c r="D59" s="88" t="s">
        <v>25</v>
      </c>
      <c r="E59" s="21">
        <v>2100</v>
      </c>
      <c r="F59" s="22">
        <v>2100</v>
      </c>
      <c r="G59" s="21">
        <v>2600</v>
      </c>
      <c r="H59" s="22"/>
      <c r="I59" s="22"/>
      <c r="J59" s="13">
        <f t="shared" si="9"/>
        <v>6800</v>
      </c>
      <c r="K59" s="11">
        <v>2100</v>
      </c>
      <c r="L59" s="54">
        <v>7800</v>
      </c>
      <c r="M59" s="13">
        <v>2105</v>
      </c>
      <c r="N59" s="14">
        <v>545</v>
      </c>
      <c r="O59" s="54">
        <v>2805</v>
      </c>
      <c r="P59" s="54">
        <f t="shared" si="15"/>
        <v>6800</v>
      </c>
      <c r="Q59" s="15">
        <f t="shared" si="10"/>
        <v>9.3389529724933453</v>
      </c>
      <c r="R59" s="86" t="s">
        <v>68</v>
      </c>
      <c r="S59" s="16">
        <f t="shared" si="11"/>
        <v>3.2304038004750595</v>
      </c>
      <c r="T59" s="16">
        <v>2.77</v>
      </c>
      <c r="U59" s="86" t="s">
        <v>68</v>
      </c>
      <c r="V59" s="86"/>
      <c r="W59" s="56"/>
      <c r="X59" s="37">
        <v>2600</v>
      </c>
      <c r="Y59" s="38">
        <v>2600</v>
      </c>
      <c r="Z59" s="37">
        <v>3000</v>
      </c>
      <c r="AA59" s="38"/>
      <c r="AB59" s="38"/>
      <c r="AC59" s="57">
        <f t="shared" si="12"/>
        <v>8200</v>
      </c>
      <c r="AD59" s="58">
        <v>2300</v>
      </c>
      <c r="AE59" s="58">
        <v>9200</v>
      </c>
      <c r="AF59" s="58">
        <v>2100</v>
      </c>
      <c r="AG59" s="58">
        <v>600</v>
      </c>
      <c r="AH59" s="58">
        <v>3100</v>
      </c>
      <c r="AI59" s="58"/>
      <c r="AJ59" s="60">
        <f t="shared" si="13"/>
        <v>9.316770186335404</v>
      </c>
      <c r="AK59" s="86" t="s">
        <v>68</v>
      </c>
      <c r="AL59" s="61">
        <f t="shared" si="14"/>
        <v>3.9047619047619047</v>
      </c>
      <c r="AM59" s="61">
        <v>3.37</v>
      </c>
      <c r="AN59" s="86" t="s">
        <v>68</v>
      </c>
      <c r="AO59" s="86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</row>
    <row r="60" spans="1:76">
      <c r="A60" s="257"/>
      <c r="B60" s="258"/>
      <c r="C60" s="258"/>
      <c r="D60" s="88" t="s">
        <v>26</v>
      </c>
      <c r="E60" s="21">
        <v>2100</v>
      </c>
      <c r="F60" s="22">
        <v>2100</v>
      </c>
      <c r="G60" s="21">
        <v>3500</v>
      </c>
      <c r="H60" s="22"/>
      <c r="I60" s="22"/>
      <c r="J60" s="13">
        <f t="shared" si="9"/>
        <v>7700</v>
      </c>
      <c r="K60" s="11">
        <v>2300</v>
      </c>
      <c r="L60" s="54">
        <v>7800</v>
      </c>
      <c r="M60" s="13">
        <v>2110</v>
      </c>
      <c r="N60" s="14">
        <v>545</v>
      </c>
      <c r="O60" s="54">
        <v>2810</v>
      </c>
      <c r="P60" s="54">
        <f t="shared" si="15"/>
        <v>7700</v>
      </c>
      <c r="Q60" s="15">
        <f t="shared" si="10"/>
        <v>9.3611357586512884</v>
      </c>
      <c r="R60" s="86" t="s">
        <v>68</v>
      </c>
      <c r="S60" s="16">
        <f t="shared" si="11"/>
        <v>3.6492890995260665</v>
      </c>
      <c r="T60" s="16">
        <v>2.77</v>
      </c>
      <c r="U60" s="86" t="s">
        <v>68</v>
      </c>
      <c r="V60" s="86"/>
      <c r="W60" s="56"/>
      <c r="X60" s="37">
        <v>2600</v>
      </c>
      <c r="Y60" s="38">
        <v>2600</v>
      </c>
      <c r="Z60" s="37">
        <v>3700</v>
      </c>
      <c r="AA60" s="38"/>
      <c r="AB60" s="38"/>
      <c r="AC60" s="57">
        <f t="shared" si="12"/>
        <v>8900</v>
      </c>
      <c r="AD60" s="58">
        <v>2300</v>
      </c>
      <c r="AE60" s="58">
        <v>9500</v>
      </c>
      <c r="AF60" s="58">
        <v>2100</v>
      </c>
      <c r="AG60" s="58">
        <v>600</v>
      </c>
      <c r="AH60" s="58">
        <v>3100</v>
      </c>
      <c r="AI60" s="58"/>
      <c r="AJ60" s="60">
        <f t="shared" si="13"/>
        <v>9.316770186335404</v>
      </c>
      <c r="AK60" s="86" t="s">
        <v>68</v>
      </c>
      <c r="AL60" s="61">
        <f t="shared" si="14"/>
        <v>4.2380952380952381</v>
      </c>
      <c r="AM60" s="61">
        <v>3.37</v>
      </c>
      <c r="AN60" s="86" t="s">
        <v>68</v>
      </c>
      <c r="AO60" s="86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</row>
    <row r="61" spans="1:76">
      <c r="A61" s="257"/>
      <c r="B61" s="258"/>
      <c r="C61" s="258"/>
      <c r="D61" s="88" t="s">
        <v>34</v>
      </c>
      <c r="E61" s="21">
        <v>1910</v>
      </c>
      <c r="F61" s="22">
        <v>1910</v>
      </c>
      <c r="G61" s="21">
        <v>4380</v>
      </c>
      <c r="H61" s="22"/>
      <c r="I61" s="22"/>
      <c r="J61" s="13">
        <f t="shared" si="9"/>
        <v>8200</v>
      </c>
      <c r="K61" s="11">
        <v>2900</v>
      </c>
      <c r="L61" s="54">
        <v>8600</v>
      </c>
      <c r="M61" s="13">
        <v>2115</v>
      </c>
      <c r="N61" s="14">
        <v>545</v>
      </c>
      <c r="O61" s="54">
        <v>2815</v>
      </c>
      <c r="P61" s="54">
        <f t="shared" si="15"/>
        <v>8200</v>
      </c>
      <c r="Q61" s="15">
        <f t="shared" si="10"/>
        <v>9.383318544809228</v>
      </c>
      <c r="R61" s="86" t="s">
        <v>68</v>
      </c>
      <c r="S61" s="16">
        <f t="shared" si="11"/>
        <v>3.8770685579196216</v>
      </c>
      <c r="T61" s="16">
        <v>2.77</v>
      </c>
      <c r="U61" s="86" t="s">
        <v>68</v>
      </c>
      <c r="V61" s="86"/>
      <c r="W61" s="56"/>
      <c r="X61" s="37">
        <v>2186.9158878504672</v>
      </c>
      <c r="Y61" s="38">
        <v>2186.9158878504672</v>
      </c>
      <c r="Z61" s="37">
        <v>4626.1682242990655</v>
      </c>
      <c r="AA61" s="38"/>
      <c r="AB61" s="38"/>
      <c r="AC61" s="57">
        <f t="shared" si="12"/>
        <v>9000</v>
      </c>
      <c r="AD61" s="58">
        <v>2300</v>
      </c>
      <c r="AE61" s="58">
        <v>9500</v>
      </c>
      <c r="AF61" s="58">
        <v>2100</v>
      </c>
      <c r="AG61" s="58">
        <v>600</v>
      </c>
      <c r="AH61" s="58">
        <v>3100</v>
      </c>
      <c r="AI61" s="58"/>
      <c r="AJ61" s="60">
        <f t="shared" si="13"/>
        <v>9.316770186335404</v>
      </c>
      <c r="AK61" s="86" t="s">
        <v>68</v>
      </c>
      <c r="AL61" s="61">
        <f t="shared" si="14"/>
        <v>4.2857142857142856</v>
      </c>
      <c r="AM61" s="61">
        <v>3.37</v>
      </c>
      <c r="AN61" s="86" t="s">
        <v>68</v>
      </c>
      <c r="AO61" s="86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</row>
    <row r="62" spans="1:76">
      <c r="A62" s="257"/>
      <c r="B62" s="258"/>
      <c r="C62" s="258"/>
      <c r="D62" s="88" t="s">
        <v>27</v>
      </c>
      <c r="E62" s="21">
        <v>2100</v>
      </c>
      <c r="F62" s="22">
        <v>2600</v>
      </c>
      <c r="G62" s="21">
        <v>2600</v>
      </c>
      <c r="H62" s="22"/>
      <c r="I62" s="22"/>
      <c r="J62" s="13">
        <f t="shared" si="9"/>
        <v>7300</v>
      </c>
      <c r="K62" s="11">
        <v>2300</v>
      </c>
      <c r="L62" s="54">
        <v>7800</v>
      </c>
      <c r="M62" s="13">
        <v>2120</v>
      </c>
      <c r="N62" s="14">
        <v>545</v>
      </c>
      <c r="O62" s="54">
        <v>2820</v>
      </c>
      <c r="P62" s="54">
        <f t="shared" si="15"/>
        <v>7300</v>
      </c>
      <c r="Q62" s="15">
        <f t="shared" si="10"/>
        <v>9.4055013309671693</v>
      </c>
      <c r="R62" s="86" t="s">
        <v>68</v>
      </c>
      <c r="S62" s="16">
        <f t="shared" si="11"/>
        <v>3.4433962264150941</v>
      </c>
      <c r="T62" s="16">
        <v>2.77</v>
      </c>
      <c r="U62" s="86" t="s">
        <v>68</v>
      </c>
      <c r="V62" s="86"/>
      <c r="W62" s="56"/>
      <c r="X62" s="37">
        <v>2600</v>
      </c>
      <c r="Y62" s="38">
        <v>3000</v>
      </c>
      <c r="Z62" s="37">
        <v>3000</v>
      </c>
      <c r="AA62" s="38"/>
      <c r="AB62" s="38"/>
      <c r="AC62" s="57">
        <f t="shared" si="12"/>
        <v>8600</v>
      </c>
      <c r="AD62" s="58">
        <v>2300</v>
      </c>
      <c r="AE62" s="58">
        <v>9400</v>
      </c>
      <c r="AF62" s="58">
        <v>2100</v>
      </c>
      <c r="AG62" s="58">
        <v>600</v>
      </c>
      <c r="AH62" s="58">
        <v>3100</v>
      </c>
      <c r="AI62" s="58"/>
      <c r="AJ62" s="60">
        <f t="shared" si="13"/>
        <v>9.316770186335404</v>
      </c>
      <c r="AK62" s="86" t="s">
        <v>68</v>
      </c>
      <c r="AL62" s="61">
        <f t="shared" si="14"/>
        <v>4.0952380952380949</v>
      </c>
      <c r="AM62" s="61">
        <v>3.37</v>
      </c>
      <c r="AN62" s="86" t="s">
        <v>68</v>
      </c>
      <c r="AO62" s="86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</row>
    <row r="63" spans="1:76">
      <c r="A63" s="257"/>
      <c r="B63" s="258"/>
      <c r="C63" s="258"/>
      <c r="D63" s="88" t="s">
        <v>28</v>
      </c>
      <c r="E63" s="21">
        <v>2100</v>
      </c>
      <c r="F63" s="22">
        <v>2600</v>
      </c>
      <c r="G63" s="21">
        <v>3500</v>
      </c>
      <c r="H63" s="22"/>
      <c r="I63" s="22"/>
      <c r="J63" s="13">
        <f t="shared" si="9"/>
        <v>8200</v>
      </c>
      <c r="K63" s="11">
        <v>2900</v>
      </c>
      <c r="L63" s="54">
        <v>8200</v>
      </c>
      <c r="M63" s="13">
        <v>2125</v>
      </c>
      <c r="N63" s="14">
        <v>545</v>
      </c>
      <c r="O63" s="54">
        <v>2825</v>
      </c>
      <c r="P63" s="54">
        <f t="shared" si="15"/>
        <v>8200</v>
      </c>
      <c r="Q63" s="15">
        <f t="shared" si="10"/>
        <v>9.4276841171251125</v>
      </c>
      <c r="R63" s="86" t="s">
        <v>68</v>
      </c>
      <c r="S63" s="16">
        <f t="shared" si="11"/>
        <v>3.8588235294117648</v>
      </c>
      <c r="T63" s="16">
        <v>2.77</v>
      </c>
      <c r="U63" s="86" t="s">
        <v>68</v>
      </c>
      <c r="V63" s="86"/>
      <c r="W63" s="56"/>
      <c r="X63" s="37">
        <v>2520</v>
      </c>
      <c r="Y63" s="38">
        <v>2900</v>
      </c>
      <c r="Z63" s="37">
        <v>3580</v>
      </c>
      <c r="AA63" s="38"/>
      <c r="AB63" s="38"/>
      <c r="AC63" s="57">
        <f t="shared" si="12"/>
        <v>9000</v>
      </c>
      <c r="AD63" s="58">
        <v>2300</v>
      </c>
      <c r="AE63" s="58">
        <v>9500</v>
      </c>
      <c r="AF63" s="58">
        <v>2100</v>
      </c>
      <c r="AG63" s="58">
        <v>600</v>
      </c>
      <c r="AH63" s="58">
        <v>3100</v>
      </c>
      <c r="AI63" s="58"/>
      <c r="AJ63" s="60">
        <f t="shared" si="13"/>
        <v>9.316770186335404</v>
      </c>
      <c r="AK63" s="86" t="s">
        <v>68</v>
      </c>
      <c r="AL63" s="61">
        <f t="shared" si="14"/>
        <v>4.2857142857142856</v>
      </c>
      <c r="AM63" s="61">
        <v>3.37</v>
      </c>
      <c r="AN63" s="86" t="s">
        <v>68</v>
      </c>
      <c r="AO63" s="86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</row>
    <row r="64" spans="1:76">
      <c r="A64" s="257"/>
      <c r="B64" s="258"/>
      <c r="C64" s="258"/>
      <c r="D64" s="88" t="s">
        <v>35</v>
      </c>
      <c r="E64" s="21">
        <v>1810</v>
      </c>
      <c r="F64" s="22">
        <v>2240</v>
      </c>
      <c r="G64" s="21">
        <v>4150</v>
      </c>
      <c r="H64" s="22"/>
      <c r="I64" s="22"/>
      <c r="J64" s="13">
        <f t="shared" si="9"/>
        <v>8200</v>
      </c>
      <c r="K64" s="11">
        <v>2900</v>
      </c>
      <c r="L64" s="54">
        <v>8600</v>
      </c>
      <c r="M64" s="13">
        <v>2130</v>
      </c>
      <c r="N64" s="14">
        <v>545</v>
      </c>
      <c r="O64" s="54">
        <v>2830</v>
      </c>
      <c r="P64" s="54">
        <f t="shared" si="15"/>
        <v>8200</v>
      </c>
      <c r="Q64" s="15">
        <f t="shared" si="10"/>
        <v>9.449866903283052</v>
      </c>
      <c r="R64" s="86" t="s">
        <v>68</v>
      </c>
      <c r="S64" s="16">
        <f t="shared" si="11"/>
        <v>3.8497652582159625</v>
      </c>
      <c r="T64" s="16">
        <v>2.77</v>
      </c>
      <c r="U64" s="86" t="s">
        <v>68</v>
      </c>
      <c r="V64" s="86"/>
      <c r="W64" s="56"/>
      <c r="X64" s="37">
        <v>2110</v>
      </c>
      <c r="Y64" s="38">
        <v>2430</v>
      </c>
      <c r="Z64" s="37">
        <v>4460</v>
      </c>
      <c r="AA64" s="38"/>
      <c r="AB64" s="38"/>
      <c r="AC64" s="57">
        <f t="shared" si="12"/>
        <v>9000</v>
      </c>
      <c r="AD64" s="58">
        <v>2300</v>
      </c>
      <c r="AE64" s="58">
        <v>9500</v>
      </c>
      <c r="AF64" s="58">
        <v>2100</v>
      </c>
      <c r="AG64" s="58">
        <v>600</v>
      </c>
      <c r="AH64" s="58">
        <v>3100</v>
      </c>
      <c r="AI64" s="58"/>
      <c r="AJ64" s="60">
        <f t="shared" si="13"/>
        <v>9.316770186335404</v>
      </c>
      <c r="AK64" s="86" t="s">
        <v>68</v>
      </c>
      <c r="AL64" s="61">
        <f t="shared" si="14"/>
        <v>4.2857142857142856</v>
      </c>
      <c r="AM64" s="61">
        <v>3.37</v>
      </c>
      <c r="AN64" s="86" t="s">
        <v>68</v>
      </c>
      <c r="AO64" s="86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</row>
    <row r="65" spans="1:76">
      <c r="A65" s="257"/>
      <c r="B65" s="258"/>
      <c r="C65" s="258"/>
      <c r="D65" s="88" t="s">
        <v>29</v>
      </c>
      <c r="E65" s="21">
        <v>2020</v>
      </c>
      <c r="F65" s="22">
        <v>3090</v>
      </c>
      <c r="G65" s="21">
        <v>3090</v>
      </c>
      <c r="H65" s="22"/>
      <c r="I65" s="22"/>
      <c r="J65" s="13">
        <f t="shared" si="9"/>
        <v>8200</v>
      </c>
      <c r="K65" s="11">
        <v>2900</v>
      </c>
      <c r="L65" s="54">
        <v>8400</v>
      </c>
      <c r="M65" s="13">
        <v>2135</v>
      </c>
      <c r="N65" s="14">
        <v>545</v>
      </c>
      <c r="O65" s="54">
        <v>2835</v>
      </c>
      <c r="P65" s="54">
        <f t="shared" si="15"/>
        <v>8200</v>
      </c>
      <c r="Q65" s="15">
        <f t="shared" si="10"/>
        <v>9.4720496894409933</v>
      </c>
      <c r="R65" s="86" t="s">
        <v>68</v>
      </c>
      <c r="S65" s="16">
        <f t="shared" si="11"/>
        <v>3.8407494145199061</v>
      </c>
      <c r="T65" s="16">
        <v>2.77</v>
      </c>
      <c r="U65" s="86" t="s">
        <v>68</v>
      </c>
      <c r="V65" s="86"/>
      <c r="W65" s="56"/>
      <c r="X65" s="37">
        <v>2340</v>
      </c>
      <c r="Y65" s="38">
        <v>3330</v>
      </c>
      <c r="Z65" s="37">
        <v>3330</v>
      </c>
      <c r="AA65" s="38"/>
      <c r="AB65" s="38"/>
      <c r="AC65" s="57">
        <f t="shared" si="12"/>
        <v>9000</v>
      </c>
      <c r="AD65" s="58">
        <v>2300</v>
      </c>
      <c r="AE65" s="58">
        <v>9500</v>
      </c>
      <c r="AF65" s="58">
        <v>2100</v>
      </c>
      <c r="AG65" s="58">
        <v>600</v>
      </c>
      <c r="AH65" s="58">
        <v>3100</v>
      </c>
      <c r="AI65" s="58"/>
      <c r="AJ65" s="60">
        <f t="shared" si="13"/>
        <v>9.316770186335404</v>
      </c>
      <c r="AK65" s="86" t="s">
        <v>68</v>
      </c>
      <c r="AL65" s="61">
        <f t="shared" si="14"/>
        <v>4.2857142857142856</v>
      </c>
      <c r="AM65" s="61">
        <v>3.37</v>
      </c>
      <c r="AN65" s="86" t="s">
        <v>68</v>
      </c>
      <c r="AO65" s="86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</row>
    <row r="66" spans="1:76">
      <c r="A66" s="257"/>
      <c r="B66" s="258"/>
      <c r="C66" s="258"/>
      <c r="D66" s="88" t="s">
        <v>36</v>
      </c>
      <c r="E66" s="21">
        <v>1700</v>
      </c>
      <c r="F66" s="22">
        <v>2600</v>
      </c>
      <c r="G66" s="21">
        <v>3900</v>
      </c>
      <c r="H66" s="22"/>
      <c r="I66" s="22"/>
      <c r="J66" s="13">
        <f t="shared" si="9"/>
        <v>8200</v>
      </c>
      <c r="K66" s="11">
        <v>2900</v>
      </c>
      <c r="L66" s="54">
        <v>8600</v>
      </c>
      <c r="M66" s="13">
        <v>2140</v>
      </c>
      <c r="N66" s="14">
        <v>545</v>
      </c>
      <c r="O66" s="54">
        <v>2840</v>
      </c>
      <c r="P66" s="54">
        <f t="shared" si="15"/>
        <v>8200</v>
      </c>
      <c r="Q66" s="15">
        <f t="shared" si="10"/>
        <v>9.4942324755989365</v>
      </c>
      <c r="R66" s="86" t="s">
        <v>68</v>
      </c>
      <c r="S66" s="16">
        <f t="shared" si="11"/>
        <v>3.8317757009345796</v>
      </c>
      <c r="T66" s="16">
        <v>2.77</v>
      </c>
      <c r="U66" s="86" t="s">
        <v>68</v>
      </c>
      <c r="V66" s="86"/>
      <c r="W66" s="56"/>
      <c r="X66" s="37">
        <v>1985</v>
      </c>
      <c r="Y66" s="38">
        <v>2820</v>
      </c>
      <c r="Z66" s="37">
        <v>4194.9152542372876</v>
      </c>
      <c r="AA66" s="38"/>
      <c r="AB66" s="38"/>
      <c r="AC66" s="57">
        <f t="shared" si="12"/>
        <v>8999.9152542372867</v>
      </c>
      <c r="AD66" s="58">
        <v>2300</v>
      </c>
      <c r="AE66" s="58">
        <v>9600</v>
      </c>
      <c r="AF66" s="58">
        <v>2100</v>
      </c>
      <c r="AG66" s="58">
        <v>600</v>
      </c>
      <c r="AH66" s="58">
        <v>3100</v>
      </c>
      <c r="AI66" s="58"/>
      <c r="AJ66" s="60">
        <f t="shared" si="13"/>
        <v>9.316770186335404</v>
      </c>
      <c r="AK66" s="86" t="s">
        <v>68</v>
      </c>
      <c r="AL66" s="61">
        <f t="shared" si="14"/>
        <v>4.2856739305891844</v>
      </c>
      <c r="AM66" s="61">
        <v>3.37</v>
      </c>
      <c r="AN66" s="86" t="s">
        <v>68</v>
      </c>
      <c r="AO66" s="86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</row>
    <row r="67" spans="1:76">
      <c r="A67" s="257"/>
      <c r="B67" s="258"/>
      <c r="C67" s="258"/>
      <c r="D67" s="88" t="s">
        <v>37</v>
      </c>
      <c r="E67" s="21">
        <v>1470</v>
      </c>
      <c r="F67" s="22">
        <v>3365</v>
      </c>
      <c r="G67" s="21">
        <v>3365</v>
      </c>
      <c r="H67" s="22"/>
      <c r="I67" s="22"/>
      <c r="J67" s="13">
        <f t="shared" si="9"/>
        <v>8200</v>
      </c>
      <c r="K67" s="11">
        <v>2400</v>
      </c>
      <c r="L67" s="54">
        <v>8800</v>
      </c>
      <c r="M67" s="13">
        <v>2145</v>
      </c>
      <c r="N67" s="14">
        <v>545</v>
      </c>
      <c r="O67" s="54">
        <v>2845</v>
      </c>
      <c r="P67" s="54">
        <f t="shared" si="15"/>
        <v>8200</v>
      </c>
      <c r="Q67" s="15">
        <f t="shared" si="10"/>
        <v>9.516415261756876</v>
      </c>
      <c r="R67" s="86" t="s">
        <v>68</v>
      </c>
      <c r="S67" s="16">
        <f t="shared" si="11"/>
        <v>3.8228438228438226</v>
      </c>
      <c r="T67" s="16">
        <v>2.77</v>
      </c>
      <c r="U67" s="86" t="s">
        <v>68</v>
      </c>
      <c r="V67" s="86"/>
      <c r="W67" s="56"/>
      <c r="X67" s="37">
        <v>1720</v>
      </c>
      <c r="Y67" s="38">
        <v>3639.7058823529414</v>
      </c>
      <c r="Z67" s="37">
        <v>3639.7058823529414</v>
      </c>
      <c r="AA67" s="38"/>
      <c r="AB67" s="38"/>
      <c r="AC67" s="57">
        <v>9000</v>
      </c>
      <c r="AD67" s="58">
        <v>2300</v>
      </c>
      <c r="AE67" s="58">
        <v>10000</v>
      </c>
      <c r="AF67" s="58">
        <v>2100</v>
      </c>
      <c r="AG67" s="58">
        <v>600</v>
      </c>
      <c r="AH67" s="58">
        <v>3100</v>
      </c>
      <c r="AI67" s="58"/>
      <c r="AJ67" s="60">
        <f t="shared" si="13"/>
        <v>9.316770186335404</v>
      </c>
      <c r="AK67" s="86" t="s">
        <v>68</v>
      </c>
      <c r="AL67" s="61">
        <f t="shared" si="14"/>
        <v>4.2857142857142856</v>
      </c>
      <c r="AM67" s="61">
        <v>3.37</v>
      </c>
      <c r="AN67" s="86" t="s">
        <v>68</v>
      </c>
      <c r="AO67" s="86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</row>
    <row r="68" spans="1:76">
      <c r="A68" s="257"/>
      <c r="B68" s="258"/>
      <c r="C68" s="258"/>
      <c r="D68" s="88" t="s">
        <v>30</v>
      </c>
      <c r="E68" s="21">
        <v>2600</v>
      </c>
      <c r="F68" s="22">
        <v>2600</v>
      </c>
      <c r="G68" s="21">
        <v>2600</v>
      </c>
      <c r="H68" s="22"/>
      <c r="I68" s="22"/>
      <c r="J68" s="13">
        <f t="shared" si="9"/>
        <v>7800</v>
      </c>
      <c r="K68" s="11">
        <v>2300</v>
      </c>
      <c r="L68" s="54">
        <v>8200</v>
      </c>
      <c r="M68" s="13">
        <v>2150</v>
      </c>
      <c r="N68" s="14">
        <v>545</v>
      </c>
      <c r="O68" s="54">
        <v>2850</v>
      </c>
      <c r="P68" s="54">
        <f t="shared" si="15"/>
        <v>7800</v>
      </c>
      <c r="Q68" s="15">
        <f t="shared" si="10"/>
        <v>9.5385980479148174</v>
      </c>
      <c r="R68" s="86" t="s">
        <v>68</v>
      </c>
      <c r="S68" s="16">
        <f t="shared" si="11"/>
        <v>3.6279069767441858</v>
      </c>
      <c r="T68" s="16">
        <v>2.77</v>
      </c>
      <c r="U68" s="86" t="s">
        <v>68</v>
      </c>
      <c r="V68" s="86"/>
      <c r="W68" s="56"/>
      <c r="X68" s="37">
        <v>3000</v>
      </c>
      <c r="Y68" s="38">
        <v>3000</v>
      </c>
      <c r="Z68" s="37">
        <v>3000</v>
      </c>
      <c r="AA68" s="38"/>
      <c r="AB68" s="38"/>
      <c r="AC68" s="57">
        <f t="shared" si="12"/>
        <v>9000</v>
      </c>
      <c r="AD68" s="58">
        <v>2300</v>
      </c>
      <c r="AE68" s="58">
        <v>9500</v>
      </c>
      <c r="AF68" s="58">
        <v>2100</v>
      </c>
      <c r="AG68" s="58">
        <v>600</v>
      </c>
      <c r="AH68" s="58">
        <v>3100</v>
      </c>
      <c r="AI68" s="58"/>
      <c r="AJ68" s="60">
        <f t="shared" si="13"/>
        <v>9.316770186335404</v>
      </c>
      <c r="AK68" s="86" t="s">
        <v>68</v>
      </c>
      <c r="AL68" s="61">
        <f t="shared" si="14"/>
        <v>4.2857142857142856</v>
      </c>
      <c r="AM68" s="61">
        <v>3.37</v>
      </c>
      <c r="AN68" s="86" t="s">
        <v>68</v>
      </c>
      <c r="AO68" s="86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</row>
    <row r="69" spans="1:76">
      <c r="A69" s="257"/>
      <c r="B69" s="258"/>
      <c r="C69" s="258"/>
      <c r="D69" s="88" t="s">
        <v>31</v>
      </c>
      <c r="E69" s="21">
        <v>2540</v>
      </c>
      <c r="F69" s="22">
        <v>2540</v>
      </c>
      <c r="G69" s="21">
        <v>3120</v>
      </c>
      <c r="H69" s="22"/>
      <c r="I69" s="22"/>
      <c r="J69" s="13">
        <f t="shared" si="9"/>
        <v>8200</v>
      </c>
      <c r="K69" s="11">
        <v>2900</v>
      </c>
      <c r="L69" s="54">
        <v>8400</v>
      </c>
      <c r="M69" s="13">
        <v>2155</v>
      </c>
      <c r="N69" s="14">
        <v>545</v>
      </c>
      <c r="O69" s="54">
        <v>2855</v>
      </c>
      <c r="P69" s="54">
        <f t="shared" si="15"/>
        <v>8200</v>
      </c>
      <c r="Q69" s="15">
        <f t="shared" si="10"/>
        <v>9.5607808340727605</v>
      </c>
      <c r="R69" s="86" t="s">
        <v>68</v>
      </c>
      <c r="S69" s="16">
        <f t="shared" si="11"/>
        <v>3.8051044083526682</v>
      </c>
      <c r="T69" s="16">
        <v>2.77</v>
      </c>
      <c r="U69" s="86" t="s">
        <v>68</v>
      </c>
      <c r="V69" s="86"/>
      <c r="W69" s="56"/>
      <c r="X69" s="37">
        <v>2783.5051546391751</v>
      </c>
      <c r="Y69" s="38">
        <v>2783.5051546391751</v>
      </c>
      <c r="Z69" s="37">
        <v>3432.9896907216494</v>
      </c>
      <c r="AA69" s="38"/>
      <c r="AB69" s="38"/>
      <c r="AC69" s="57">
        <f t="shared" si="12"/>
        <v>9000</v>
      </c>
      <c r="AD69" s="58">
        <v>2300</v>
      </c>
      <c r="AE69" s="58">
        <v>9500</v>
      </c>
      <c r="AF69" s="58">
        <v>2100</v>
      </c>
      <c r="AG69" s="58">
        <v>600</v>
      </c>
      <c r="AH69" s="58">
        <v>3100</v>
      </c>
      <c r="AI69" s="58"/>
      <c r="AJ69" s="60">
        <f t="shared" si="13"/>
        <v>9.316770186335404</v>
      </c>
      <c r="AK69" s="86" t="s">
        <v>68</v>
      </c>
      <c r="AL69" s="61">
        <f t="shared" si="14"/>
        <v>4.2857142857142856</v>
      </c>
      <c r="AM69" s="61">
        <v>3.37</v>
      </c>
      <c r="AN69" s="86" t="s">
        <v>68</v>
      </c>
      <c r="AO69" s="86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</row>
    <row r="70" spans="1:76">
      <c r="A70" s="257"/>
      <c r="B70" s="258"/>
      <c r="C70" s="258"/>
      <c r="D70" s="88" t="s">
        <v>38</v>
      </c>
      <c r="E70" s="21">
        <v>2130</v>
      </c>
      <c r="F70" s="90">
        <v>2130</v>
      </c>
      <c r="G70" s="21">
        <v>3940</v>
      </c>
      <c r="H70" s="22"/>
      <c r="I70" s="22"/>
      <c r="J70" s="13">
        <f t="shared" si="9"/>
        <v>8200</v>
      </c>
      <c r="K70" s="11">
        <v>2900</v>
      </c>
      <c r="L70" s="54">
        <v>8600</v>
      </c>
      <c r="M70" s="13">
        <v>2160</v>
      </c>
      <c r="N70" s="14">
        <v>545</v>
      </c>
      <c r="O70" s="54">
        <v>2860</v>
      </c>
      <c r="P70" s="54">
        <f t="shared" si="15"/>
        <v>8200</v>
      </c>
      <c r="Q70" s="15">
        <f t="shared" si="10"/>
        <v>9.5829636202307018</v>
      </c>
      <c r="R70" s="86" t="s">
        <v>68</v>
      </c>
      <c r="S70" s="16">
        <f t="shared" si="11"/>
        <v>3.7962962962962963</v>
      </c>
      <c r="T70" s="16">
        <v>2.77</v>
      </c>
      <c r="U70" s="86" t="s">
        <v>68</v>
      </c>
      <c r="V70" s="86"/>
      <c r="W70" s="56"/>
      <c r="X70" s="37">
        <v>2350</v>
      </c>
      <c r="Y70" s="38">
        <v>2350</v>
      </c>
      <c r="Z70" s="37">
        <v>4300</v>
      </c>
      <c r="AA70" s="38"/>
      <c r="AB70" s="38"/>
      <c r="AC70" s="57">
        <f t="shared" si="12"/>
        <v>9000</v>
      </c>
      <c r="AD70" s="58">
        <v>2300</v>
      </c>
      <c r="AE70" s="58">
        <v>9500</v>
      </c>
      <c r="AF70" s="58">
        <v>2100</v>
      </c>
      <c r="AG70" s="58">
        <v>600</v>
      </c>
      <c r="AH70" s="58">
        <v>3100</v>
      </c>
      <c r="AI70" s="58"/>
      <c r="AJ70" s="60">
        <f t="shared" si="13"/>
        <v>9.316770186335404</v>
      </c>
      <c r="AK70" s="86" t="s">
        <v>68</v>
      </c>
      <c r="AL70" s="61">
        <f t="shared" si="14"/>
        <v>4.2857142857142856</v>
      </c>
      <c r="AM70" s="61">
        <v>3.37</v>
      </c>
      <c r="AN70" s="86" t="s">
        <v>68</v>
      </c>
      <c r="AO70" s="86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</row>
    <row r="71" spans="1:76">
      <c r="A71" s="257"/>
      <c r="B71" s="258"/>
      <c r="C71" s="258"/>
      <c r="D71" s="88" t="s">
        <v>32</v>
      </c>
      <c r="E71" s="21">
        <v>2370</v>
      </c>
      <c r="F71" s="22">
        <v>2915</v>
      </c>
      <c r="G71" s="21">
        <v>2915</v>
      </c>
      <c r="H71" s="22"/>
      <c r="I71" s="22"/>
      <c r="J71" s="13">
        <f t="shared" si="9"/>
        <v>8200</v>
      </c>
      <c r="K71" s="11">
        <v>2900</v>
      </c>
      <c r="L71" s="54">
        <v>8000</v>
      </c>
      <c r="M71" s="13">
        <v>2165</v>
      </c>
      <c r="N71" s="14">
        <v>545</v>
      </c>
      <c r="O71" s="54">
        <v>2865</v>
      </c>
      <c r="P71" s="54">
        <f t="shared" si="15"/>
        <v>8200</v>
      </c>
      <c r="Q71" s="15">
        <f t="shared" si="10"/>
        <v>9.6051464063886414</v>
      </c>
      <c r="R71" s="86" t="s">
        <v>68</v>
      </c>
      <c r="S71" s="16">
        <f t="shared" si="11"/>
        <v>3.787528868360277</v>
      </c>
      <c r="T71" s="16">
        <v>2.77</v>
      </c>
      <c r="U71" s="86" t="s">
        <v>68</v>
      </c>
      <c r="V71" s="86"/>
      <c r="W71" s="56"/>
      <c r="X71" s="37">
        <v>2600</v>
      </c>
      <c r="Y71" s="38">
        <v>3200</v>
      </c>
      <c r="Z71" s="37">
        <v>3200</v>
      </c>
      <c r="AA71" s="38"/>
      <c r="AB71" s="38"/>
      <c r="AC71" s="57">
        <f t="shared" si="12"/>
        <v>9000</v>
      </c>
      <c r="AD71" s="58">
        <v>2300</v>
      </c>
      <c r="AE71" s="58">
        <v>9500</v>
      </c>
      <c r="AF71" s="58">
        <v>2100</v>
      </c>
      <c r="AG71" s="58">
        <v>600</v>
      </c>
      <c r="AH71" s="58">
        <v>3100</v>
      </c>
      <c r="AI71" s="58"/>
      <c r="AJ71" s="60">
        <f t="shared" si="13"/>
        <v>9.316770186335404</v>
      </c>
      <c r="AK71" s="86" t="s">
        <v>68</v>
      </c>
      <c r="AL71" s="61">
        <f t="shared" si="14"/>
        <v>4.2857142857142856</v>
      </c>
      <c r="AM71" s="61">
        <v>3.37</v>
      </c>
      <c r="AN71" s="86" t="s">
        <v>68</v>
      </c>
      <c r="AO71" s="86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</row>
    <row r="72" spans="1:76">
      <c r="A72" s="257"/>
      <c r="B72" s="258"/>
      <c r="C72" s="258"/>
      <c r="D72" s="88" t="s">
        <v>39</v>
      </c>
      <c r="E72" s="21">
        <v>2010</v>
      </c>
      <c r="F72" s="22">
        <v>2480</v>
      </c>
      <c r="G72" s="21">
        <v>3710</v>
      </c>
      <c r="H72" s="22"/>
      <c r="I72" s="22"/>
      <c r="J72" s="13">
        <f t="shared" si="9"/>
        <v>8200</v>
      </c>
      <c r="K72" s="11">
        <v>2900</v>
      </c>
      <c r="L72" s="54">
        <v>8400</v>
      </c>
      <c r="M72" s="13">
        <v>2170</v>
      </c>
      <c r="N72" s="14">
        <v>545</v>
      </c>
      <c r="O72" s="54">
        <v>2870</v>
      </c>
      <c r="P72" s="54">
        <f t="shared" si="15"/>
        <v>8200</v>
      </c>
      <c r="Q72" s="15">
        <f t="shared" si="10"/>
        <v>9.6273291925465845</v>
      </c>
      <c r="R72" s="86" t="s">
        <v>68</v>
      </c>
      <c r="S72" s="16">
        <f t="shared" si="11"/>
        <v>3.7788018433179724</v>
      </c>
      <c r="T72" s="16">
        <v>2.77</v>
      </c>
      <c r="U72" s="86" t="s">
        <v>68</v>
      </c>
      <c r="V72" s="86"/>
      <c r="W72" s="56"/>
      <c r="X72" s="37">
        <v>2210</v>
      </c>
      <c r="Y72" s="38">
        <v>2729.5081967213114</v>
      </c>
      <c r="Z72" s="37">
        <v>4060</v>
      </c>
      <c r="AA72" s="38"/>
      <c r="AB72" s="38"/>
      <c r="AC72" s="57">
        <f t="shared" si="12"/>
        <v>8999.5081967213118</v>
      </c>
      <c r="AD72" s="58">
        <v>2300</v>
      </c>
      <c r="AE72" s="58">
        <v>9600</v>
      </c>
      <c r="AF72" s="58">
        <v>2100</v>
      </c>
      <c r="AG72" s="58">
        <v>600</v>
      </c>
      <c r="AH72" s="58">
        <v>3100</v>
      </c>
      <c r="AI72" s="58"/>
      <c r="AJ72" s="60">
        <f t="shared" si="13"/>
        <v>9.316770186335404</v>
      </c>
      <c r="AK72" s="86" t="s">
        <v>68</v>
      </c>
      <c r="AL72" s="61">
        <f t="shared" si="14"/>
        <v>4.2854800936768154</v>
      </c>
      <c r="AM72" s="61">
        <v>3.37</v>
      </c>
      <c r="AN72" s="86" t="s">
        <v>68</v>
      </c>
      <c r="AO72" s="86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</row>
    <row r="73" spans="1:76">
      <c r="A73" s="257"/>
      <c r="B73" s="258"/>
      <c r="C73" s="258"/>
      <c r="D73" s="88" t="s">
        <v>33</v>
      </c>
      <c r="E73" s="21">
        <v>2733</v>
      </c>
      <c r="F73" s="22">
        <v>2733</v>
      </c>
      <c r="G73" s="21">
        <v>2734</v>
      </c>
      <c r="H73" s="22"/>
      <c r="I73" s="22"/>
      <c r="J73" s="13">
        <f t="shared" si="9"/>
        <v>8200</v>
      </c>
      <c r="K73" s="11">
        <v>2900</v>
      </c>
      <c r="L73" s="54">
        <v>8400</v>
      </c>
      <c r="M73" s="13">
        <v>2175</v>
      </c>
      <c r="N73" s="14">
        <v>545</v>
      </c>
      <c r="O73" s="54">
        <v>2875</v>
      </c>
      <c r="P73" s="54">
        <f t="shared" si="15"/>
        <v>8200</v>
      </c>
      <c r="Q73" s="15">
        <f t="shared" si="10"/>
        <v>9.6495119787045258</v>
      </c>
      <c r="R73" s="86" t="s">
        <v>68</v>
      </c>
      <c r="S73" s="16">
        <f t="shared" si="11"/>
        <v>3.7701149425287355</v>
      </c>
      <c r="T73" s="16">
        <v>2.77</v>
      </c>
      <c r="U73" s="86" t="s">
        <v>68</v>
      </c>
      <c r="V73" s="86"/>
      <c r="W73" s="56"/>
      <c r="X73" s="37">
        <v>3000</v>
      </c>
      <c r="Y73" s="38">
        <v>3000</v>
      </c>
      <c r="Z73" s="37">
        <v>3000</v>
      </c>
      <c r="AA73" s="38"/>
      <c r="AB73" s="38"/>
      <c r="AC73" s="57">
        <f t="shared" si="12"/>
        <v>9000</v>
      </c>
      <c r="AD73" s="58">
        <v>2300</v>
      </c>
      <c r="AE73" s="58">
        <v>9500</v>
      </c>
      <c r="AF73" s="58">
        <v>2100</v>
      </c>
      <c r="AG73" s="58">
        <v>600</v>
      </c>
      <c r="AH73" s="58">
        <v>3100</v>
      </c>
      <c r="AI73" s="58"/>
      <c r="AJ73" s="60">
        <f t="shared" si="13"/>
        <v>9.316770186335404</v>
      </c>
      <c r="AK73" s="86" t="s">
        <v>68</v>
      </c>
      <c r="AL73" s="61">
        <f t="shared" si="14"/>
        <v>4.2857142857142856</v>
      </c>
      <c r="AM73" s="61">
        <v>3.37</v>
      </c>
      <c r="AN73" s="86" t="s">
        <v>68</v>
      </c>
      <c r="AO73" s="86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</row>
    <row r="74" spans="1:76">
      <c r="A74" s="257"/>
      <c r="B74" s="258"/>
      <c r="C74" s="258"/>
      <c r="D74" s="88" t="s">
        <v>40</v>
      </c>
      <c r="E74" s="21">
        <v>2340</v>
      </c>
      <c r="F74" s="22">
        <v>2340</v>
      </c>
      <c r="G74" s="21">
        <v>3520</v>
      </c>
      <c r="H74" s="22"/>
      <c r="I74" s="22"/>
      <c r="J74" s="13">
        <f t="shared" si="9"/>
        <v>8200</v>
      </c>
      <c r="K74" s="11">
        <v>2900</v>
      </c>
      <c r="L74" s="54">
        <v>8600</v>
      </c>
      <c r="M74" s="13">
        <v>2180</v>
      </c>
      <c r="N74" s="14">
        <v>545</v>
      </c>
      <c r="O74" s="54">
        <v>2880</v>
      </c>
      <c r="P74" s="54">
        <f t="shared" si="15"/>
        <v>8200</v>
      </c>
      <c r="Q74" s="15">
        <f t="shared" si="10"/>
        <v>9.6716947648624672</v>
      </c>
      <c r="R74" s="86" t="s">
        <v>68</v>
      </c>
      <c r="S74" s="16">
        <f t="shared" si="11"/>
        <v>3.761467889908257</v>
      </c>
      <c r="T74" s="16">
        <v>2.77</v>
      </c>
      <c r="U74" s="86" t="s">
        <v>68</v>
      </c>
      <c r="V74" s="86"/>
      <c r="W74" s="56"/>
      <c r="X74" s="37">
        <v>2580</v>
      </c>
      <c r="Y74" s="38">
        <v>2580</v>
      </c>
      <c r="Z74" s="37">
        <v>3840</v>
      </c>
      <c r="AA74" s="38"/>
      <c r="AB74" s="38"/>
      <c r="AC74" s="57">
        <f t="shared" si="12"/>
        <v>9000</v>
      </c>
      <c r="AD74" s="58">
        <v>2300</v>
      </c>
      <c r="AE74" s="58">
        <v>10000</v>
      </c>
      <c r="AF74" s="58">
        <v>2100</v>
      </c>
      <c r="AG74" s="58">
        <v>600</v>
      </c>
      <c r="AH74" s="58">
        <v>3100</v>
      </c>
      <c r="AI74" s="58"/>
      <c r="AJ74" s="60">
        <f t="shared" si="13"/>
        <v>9.316770186335404</v>
      </c>
      <c r="AK74" s="86" t="s">
        <v>68</v>
      </c>
      <c r="AL74" s="61">
        <f t="shared" si="14"/>
        <v>4.2857142857142856</v>
      </c>
      <c r="AM74" s="61">
        <v>3.37</v>
      </c>
      <c r="AN74" s="86" t="s">
        <v>68</v>
      </c>
      <c r="AO74" s="86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</row>
    <row r="75" spans="1:76" s="70" customFormat="1">
      <c r="A75" s="257"/>
      <c r="B75" s="258"/>
      <c r="C75" s="258"/>
      <c r="D75" s="93" t="s">
        <v>41</v>
      </c>
      <c r="E75" s="25">
        <v>2050</v>
      </c>
      <c r="F75" s="25">
        <v>2050</v>
      </c>
      <c r="G75" s="25">
        <v>2050</v>
      </c>
      <c r="H75" s="25">
        <v>2050</v>
      </c>
      <c r="I75" s="25"/>
      <c r="J75" s="25">
        <f t="shared" si="9"/>
        <v>8200</v>
      </c>
      <c r="K75" s="64">
        <v>2900</v>
      </c>
      <c r="L75" s="65">
        <v>9000</v>
      </c>
      <c r="M75" s="25">
        <v>2200</v>
      </c>
      <c r="N75" s="23">
        <v>760</v>
      </c>
      <c r="O75" s="65">
        <v>3000</v>
      </c>
      <c r="P75" s="65">
        <f t="shared" si="15"/>
        <v>8200</v>
      </c>
      <c r="Q75" s="28">
        <v>9.6</v>
      </c>
      <c r="R75" s="66">
        <v>7.2</v>
      </c>
      <c r="S75" s="29">
        <f t="shared" si="11"/>
        <v>3.7272727272727271</v>
      </c>
      <c r="T75" s="29">
        <v>2.77</v>
      </c>
      <c r="U75" s="25" t="s">
        <v>69</v>
      </c>
      <c r="V75" s="94">
        <f t="shared" ref="V75:V95" si="16">J75*350/R75/1000</f>
        <v>398.61111111111114</v>
      </c>
      <c r="W75" s="95"/>
      <c r="X75" s="68">
        <v>2250</v>
      </c>
      <c r="Y75" s="68">
        <v>2250</v>
      </c>
      <c r="Z75" s="68">
        <v>2250</v>
      </c>
      <c r="AA75" s="68">
        <v>2250</v>
      </c>
      <c r="AB75" s="68"/>
      <c r="AC75" s="68">
        <f t="shared" si="12"/>
        <v>9000</v>
      </c>
      <c r="AD75" s="25">
        <v>2500</v>
      </c>
      <c r="AE75" s="25">
        <v>10000</v>
      </c>
      <c r="AF75" s="25">
        <v>2200</v>
      </c>
      <c r="AG75" s="25">
        <v>700</v>
      </c>
      <c r="AH75" s="25">
        <v>3300</v>
      </c>
      <c r="AI75" s="25"/>
      <c r="AJ75" s="69">
        <v>9.6</v>
      </c>
      <c r="AK75" s="66">
        <v>4.0999999999999996</v>
      </c>
      <c r="AL75" s="66">
        <f t="shared" si="14"/>
        <v>4.0909090909090908</v>
      </c>
      <c r="AM75" s="66">
        <v>3.37</v>
      </c>
      <c r="AN75" s="25" t="s">
        <v>70</v>
      </c>
      <c r="AO75" s="94">
        <f t="shared" ref="AO75:AO95" si="17">AC75*1400/AK75/1000</f>
        <v>3073.1707317073174</v>
      </c>
    </row>
    <row r="76" spans="1:76">
      <c r="A76" s="257"/>
      <c r="B76" s="258"/>
      <c r="C76" s="258"/>
      <c r="D76" s="88" t="s">
        <v>42</v>
      </c>
      <c r="E76" s="21">
        <v>1933</v>
      </c>
      <c r="F76" s="90">
        <v>1933</v>
      </c>
      <c r="G76" s="21">
        <v>1933</v>
      </c>
      <c r="H76" s="22">
        <v>2400</v>
      </c>
      <c r="I76" s="22"/>
      <c r="J76" s="13">
        <v>8200</v>
      </c>
      <c r="K76" s="11">
        <v>2900</v>
      </c>
      <c r="L76" s="54">
        <v>9000</v>
      </c>
      <c r="M76" s="13">
        <v>2205</v>
      </c>
      <c r="N76" s="14">
        <v>760</v>
      </c>
      <c r="O76" s="54">
        <v>3000</v>
      </c>
      <c r="P76" s="54">
        <f t="shared" si="15"/>
        <v>8200</v>
      </c>
      <c r="Q76" s="15">
        <f t="shared" si="10"/>
        <v>9.7826086956521738</v>
      </c>
      <c r="R76" s="55">
        <v>7.21</v>
      </c>
      <c r="S76" s="16">
        <f t="shared" si="11"/>
        <v>3.7188208616780045</v>
      </c>
      <c r="T76" s="16">
        <v>2.77</v>
      </c>
      <c r="U76" s="13" t="s">
        <v>69</v>
      </c>
      <c r="V76" s="91">
        <f t="shared" si="16"/>
        <v>398.05825242718447</v>
      </c>
      <c r="W76" s="96"/>
      <c r="X76" s="37">
        <v>2170</v>
      </c>
      <c r="Y76" s="97">
        <v>2170</v>
      </c>
      <c r="Z76" s="37">
        <v>2170</v>
      </c>
      <c r="AA76" s="38">
        <v>2490</v>
      </c>
      <c r="AB76" s="38"/>
      <c r="AC76" s="57">
        <f t="shared" si="12"/>
        <v>9000</v>
      </c>
      <c r="AD76" s="58">
        <v>2500</v>
      </c>
      <c r="AE76" s="58">
        <v>10000</v>
      </c>
      <c r="AF76" s="58">
        <v>2205</v>
      </c>
      <c r="AG76" s="58">
        <v>700</v>
      </c>
      <c r="AH76" s="58">
        <v>3300</v>
      </c>
      <c r="AI76" s="58"/>
      <c r="AJ76" s="60">
        <f t="shared" si="13"/>
        <v>9.7826086956521738</v>
      </c>
      <c r="AK76" s="55">
        <v>4.1500000000000004</v>
      </c>
      <c r="AL76" s="61">
        <f t="shared" si="14"/>
        <v>4.0816326530612246</v>
      </c>
      <c r="AM76" s="61">
        <v>3.37</v>
      </c>
      <c r="AN76" s="58" t="s">
        <v>70</v>
      </c>
      <c r="AO76" s="91">
        <f t="shared" si="17"/>
        <v>3036.1445783132531</v>
      </c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</row>
    <row r="77" spans="1:76">
      <c r="A77" s="257"/>
      <c r="B77" s="258"/>
      <c r="C77" s="258"/>
      <c r="D77" s="88" t="s">
        <v>43</v>
      </c>
      <c r="E77" s="21">
        <v>1810</v>
      </c>
      <c r="F77" s="22">
        <v>1810</v>
      </c>
      <c r="G77" s="21">
        <v>1810</v>
      </c>
      <c r="H77" s="22">
        <v>2770</v>
      </c>
      <c r="I77" s="22"/>
      <c r="J77" s="13">
        <f t="shared" si="9"/>
        <v>8200</v>
      </c>
      <c r="K77" s="11">
        <v>2900</v>
      </c>
      <c r="L77" s="54">
        <v>9000</v>
      </c>
      <c r="M77" s="13">
        <v>2210</v>
      </c>
      <c r="N77" s="14">
        <v>760</v>
      </c>
      <c r="O77" s="54">
        <v>3000</v>
      </c>
      <c r="P77" s="54">
        <f t="shared" si="15"/>
        <v>8200</v>
      </c>
      <c r="Q77" s="15">
        <f t="shared" si="10"/>
        <v>9.8047914818101152</v>
      </c>
      <c r="R77" s="55">
        <v>7.22</v>
      </c>
      <c r="S77" s="16">
        <f t="shared" si="11"/>
        <v>3.7104072398190047</v>
      </c>
      <c r="T77" s="16">
        <v>2.77</v>
      </c>
      <c r="U77" s="13" t="s">
        <v>69</v>
      </c>
      <c r="V77" s="91">
        <f t="shared" si="16"/>
        <v>397.50692520775624</v>
      </c>
      <c r="W77" s="96"/>
      <c r="X77" s="37">
        <v>2034.7826086956522</v>
      </c>
      <c r="Y77" s="97">
        <v>2034.7826086956522</v>
      </c>
      <c r="Z77" s="37">
        <v>2034.7826086956522</v>
      </c>
      <c r="AA77" s="38">
        <v>2896</v>
      </c>
      <c r="AB77" s="38"/>
      <c r="AC77" s="57">
        <f t="shared" si="12"/>
        <v>9000.347826086956</v>
      </c>
      <c r="AD77" s="58">
        <v>2500</v>
      </c>
      <c r="AE77" s="58">
        <v>10000</v>
      </c>
      <c r="AF77" s="58">
        <v>2210</v>
      </c>
      <c r="AG77" s="58">
        <v>700</v>
      </c>
      <c r="AH77" s="58">
        <v>3300</v>
      </c>
      <c r="AI77" s="58"/>
      <c r="AJ77" s="60">
        <f t="shared" si="13"/>
        <v>9.8047914818101152</v>
      </c>
      <c r="AK77" s="55">
        <v>4.16</v>
      </c>
      <c r="AL77" s="61">
        <f t="shared" si="14"/>
        <v>4.0725555774149118</v>
      </c>
      <c r="AM77" s="61">
        <v>3.37</v>
      </c>
      <c r="AN77" s="58" t="s">
        <v>70</v>
      </c>
      <c r="AO77" s="91">
        <f t="shared" si="17"/>
        <v>3028.9632107023413</v>
      </c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</row>
    <row r="78" spans="1:76">
      <c r="A78" s="257"/>
      <c r="B78" s="258"/>
      <c r="C78" s="258"/>
      <c r="D78" s="88" t="s">
        <v>44</v>
      </c>
      <c r="E78" s="21">
        <v>1550</v>
      </c>
      <c r="F78" s="22">
        <v>1550</v>
      </c>
      <c r="G78" s="21">
        <v>1550</v>
      </c>
      <c r="H78" s="22">
        <v>3550</v>
      </c>
      <c r="I78" s="22"/>
      <c r="J78" s="13">
        <f t="shared" si="9"/>
        <v>8200</v>
      </c>
      <c r="K78" s="11">
        <v>2900</v>
      </c>
      <c r="L78" s="54">
        <v>9000</v>
      </c>
      <c r="M78" s="13">
        <v>2215</v>
      </c>
      <c r="N78" s="14">
        <v>760</v>
      </c>
      <c r="O78" s="54">
        <v>3000</v>
      </c>
      <c r="P78" s="54">
        <f t="shared" si="15"/>
        <v>8200</v>
      </c>
      <c r="Q78" s="15">
        <f t="shared" si="10"/>
        <v>9.8269742679680565</v>
      </c>
      <c r="R78" s="55">
        <v>7.23</v>
      </c>
      <c r="S78" s="16">
        <f t="shared" si="11"/>
        <v>3.7020316027088036</v>
      </c>
      <c r="T78" s="16">
        <v>2.77</v>
      </c>
      <c r="U78" s="13" t="s">
        <v>69</v>
      </c>
      <c r="V78" s="91">
        <f t="shared" si="16"/>
        <v>396.95712309820192</v>
      </c>
      <c r="W78" s="96"/>
      <c r="X78" s="37">
        <v>1760</v>
      </c>
      <c r="Y78" s="97">
        <v>1760</v>
      </c>
      <c r="Z78" s="37">
        <v>1760</v>
      </c>
      <c r="AA78" s="38">
        <v>3720</v>
      </c>
      <c r="AB78" s="38"/>
      <c r="AC78" s="57">
        <f t="shared" si="12"/>
        <v>9000</v>
      </c>
      <c r="AD78" s="58">
        <v>2500</v>
      </c>
      <c r="AE78" s="58">
        <v>10000</v>
      </c>
      <c r="AF78" s="58">
        <v>2215</v>
      </c>
      <c r="AG78" s="58">
        <v>700</v>
      </c>
      <c r="AH78" s="58">
        <v>3300</v>
      </c>
      <c r="AI78" s="58"/>
      <c r="AJ78" s="60">
        <f t="shared" si="13"/>
        <v>9.8269742679680565</v>
      </c>
      <c r="AK78" s="55">
        <v>4.17</v>
      </c>
      <c r="AL78" s="61">
        <f t="shared" si="14"/>
        <v>4.0632054176072234</v>
      </c>
      <c r="AM78" s="61">
        <v>3.37</v>
      </c>
      <c r="AN78" s="58" t="s">
        <v>70</v>
      </c>
      <c r="AO78" s="91">
        <f t="shared" si="17"/>
        <v>3021.5827338129498</v>
      </c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</row>
    <row r="79" spans="1:76">
      <c r="A79" s="257"/>
      <c r="B79" s="258"/>
      <c r="C79" s="258"/>
      <c r="D79" s="88" t="s">
        <v>45</v>
      </c>
      <c r="E79" s="21">
        <v>1830</v>
      </c>
      <c r="F79" s="22">
        <v>1830</v>
      </c>
      <c r="G79" s="21">
        <v>2270</v>
      </c>
      <c r="H79" s="22">
        <v>2270</v>
      </c>
      <c r="I79" s="22"/>
      <c r="J79" s="13">
        <f t="shared" si="9"/>
        <v>8200</v>
      </c>
      <c r="K79" s="11">
        <v>2900</v>
      </c>
      <c r="L79" s="54">
        <v>9000</v>
      </c>
      <c r="M79" s="13">
        <v>2220</v>
      </c>
      <c r="N79" s="14">
        <v>760</v>
      </c>
      <c r="O79" s="54">
        <v>3000</v>
      </c>
      <c r="P79" s="54">
        <f t="shared" si="15"/>
        <v>8200</v>
      </c>
      <c r="Q79" s="15">
        <f t="shared" si="10"/>
        <v>9.8491570541259978</v>
      </c>
      <c r="R79" s="55">
        <v>7.23</v>
      </c>
      <c r="S79" s="16">
        <f t="shared" si="11"/>
        <v>3.6936936936936937</v>
      </c>
      <c r="T79" s="16">
        <v>2.77</v>
      </c>
      <c r="U79" s="13" t="s">
        <v>69</v>
      </c>
      <c r="V79" s="91">
        <f t="shared" si="16"/>
        <v>396.95712309820192</v>
      </c>
      <c r="W79" s="96"/>
      <c r="X79" s="37">
        <v>2090</v>
      </c>
      <c r="Y79" s="38">
        <v>2090</v>
      </c>
      <c r="Z79" s="37">
        <v>2410</v>
      </c>
      <c r="AA79" s="38">
        <v>2410</v>
      </c>
      <c r="AB79" s="38"/>
      <c r="AC79" s="57">
        <f t="shared" si="12"/>
        <v>9000</v>
      </c>
      <c r="AD79" s="58">
        <v>2500</v>
      </c>
      <c r="AE79" s="58">
        <v>10000</v>
      </c>
      <c r="AF79" s="58">
        <v>2220</v>
      </c>
      <c r="AG79" s="58">
        <v>700</v>
      </c>
      <c r="AH79" s="58">
        <v>3300</v>
      </c>
      <c r="AI79" s="58"/>
      <c r="AJ79" s="60">
        <f t="shared" si="13"/>
        <v>9.8491570541259978</v>
      </c>
      <c r="AK79" s="55">
        <v>4.17</v>
      </c>
      <c r="AL79" s="61">
        <f t="shared" si="14"/>
        <v>4.0540540540540544</v>
      </c>
      <c r="AM79" s="61">
        <v>3.37</v>
      </c>
      <c r="AN79" s="58" t="s">
        <v>70</v>
      </c>
      <c r="AO79" s="91">
        <f t="shared" si="17"/>
        <v>3021.5827338129498</v>
      </c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</row>
    <row r="80" spans="1:76">
      <c r="A80" s="257"/>
      <c r="B80" s="258"/>
      <c r="C80" s="258"/>
      <c r="D80" s="88" t="s">
        <v>46</v>
      </c>
      <c r="E80" s="21">
        <v>1720</v>
      </c>
      <c r="F80" s="22">
        <v>1720</v>
      </c>
      <c r="G80" s="21">
        <v>2130</v>
      </c>
      <c r="H80" s="22">
        <v>2630</v>
      </c>
      <c r="I80" s="22"/>
      <c r="J80" s="13">
        <f t="shared" si="9"/>
        <v>8200</v>
      </c>
      <c r="K80" s="11">
        <v>2900</v>
      </c>
      <c r="L80" s="54">
        <v>9000</v>
      </c>
      <c r="M80" s="13">
        <v>2225</v>
      </c>
      <c r="N80" s="14">
        <v>760</v>
      </c>
      <c r="O80" s="54">
        <v>3000</v>
      </c>
      <c r="P80" s="54">
        <f t="shared" si="15"/>
        <v>8200</v>
      </c>
      <c r="Q80" s="15">
        <f t="shared" si="10"/>
        <v>9.871339840283941</v>
      </c>
      <c r="R80" s="55">
        <v>7.23</v>
      </c>
      <c r="S80" s="16">
        <f t="shared" si="11"/>
        <v>3.6853932584269664</v>
      </c>
      <c r="T80" s="16">
        <v>2.77</v>
      </c>
      <c r="U80" s="13" t="s">
        <v>69</v>
      </c>
      <c r="V80" s="91">
        <f t="shared" si="16"/>
        <v>396.95712309820192</v>
      </c>
      <c r="W80" s="96"/>
      <c r="X80" s="37">
        <v>1965</v>
      </c>
      <c r="Y80" s="97">
        <v>1965</v>
      </c>
      <c r="Z80" s="37">
        <v>2270</v>
      </c>
      <c r="AA80" s="38">
        <v>2800</v>
      </c>
      <c r="AB80" s="38"/>
      <c r="AC80" s="57">
        <f t="shared" si="12"/>
        <v>9000</v>
      </c>
      <c r="AD80" s="58">
        <v>2500</v>
      </c>
      <c r="AE80" s="58">
        <v>10000</v>
      </c>
      <c r="AF80" s="58">
        <v>2225</v>
      </c>
      <c r="AG80" s="58">
        <v>700</v>
      </c>
      <c r="AH80" s="58">
        <v>3300</v>
      </c>
      <c r="AI80" s="58"/>
      <c r="AJ80" s="60">
        <f t="shared" si="13"/>
        <v>9.871339840283941</v>
      </c>
      <c r="AK80" s="55">
        <v>4.18</v>
      </c>
      <c r="AL80" s="61">
        <f t="shared" si="14"/>
        <v>4.0449438202247192</v>
      </c>
      <c r="AM80" s="61">
        <v>3.37</v>
      </c>
      <c r="AN80" s="58" t="s">
        <v>70</v>
      </c>
      <c r="AO80" s="91">
        <f t="shared" si="17"/>
        <v>3014.3540669856461</v>
      </c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</row>
    <row r="81" spans="1:76">
      <c r="A81" s="257"/>
      <c r="B81" s="258"/>
      <c r="C81" s="258"/>
      <c r="D81" s="88" t="s">
        <v>47</v>
      </c>
      <c r="E81" s="21">
        <v>1480</v>
      </c>
      <c r="F81" s="22">
        <v>1480</v>
      </c>
      <c r="G81" s="21">
        <v>1840</v>
      </c>
      <c r="H81" s="22">
        <v>3400</v>
      </c>
      <c r="I81" s="22"/>
      <c r="J81" s="13">
        <f t="shared" si="9"/>
        <v>8200</v>
      </c>
      <c r="K81" s="11">
        <v>2900</v>
      </c>
      <c r="L81" s="54">
        <v>9000</v>
      </c>
      <c r="M81" s="13">
        <v>2230</v>
      </c>
      <c r="N81" s="14">
        <v>760</v>
      </c>
      <c r="O81" s="54">
        <v>3000</v>
      </c>
      <c r="P81" s="54">
        <f t="shared" si="15"/>
        <v>8200</v>
      </c>
      <c r="Q81" s="15">
        <f t="shared" si="10"/>
        <v>9.8935226264418805</v>
      </c>
      <c r="R81" s="55">
        <v>7.28</v>
      </c>
      <c r="S81" s="16">
        <f t="shared" si="11"/>
        <v>3.6771300448430493</v>
      </c>
      <c r="T81" s="16">
        <v>2.77</v>
      </c>
      <c r="U81" s="13" t="s">
        <v>69</v>
      </c>
      <c r="V81" s="91">
        <f t="shared" si="16"/>
        <v>394.23076923076917</v>
      </c>
      <c r="W81" s="96"/>
      <c r="X81" s="37">
        <v>1710</v>
      </c>
      <c r="Y81" s="38">
        <v>1710</v>
      </c>
      <c r="Z81" s="37">
        <v>1970</v>
      </c>
      <c r="AA81" s="38">
        <v>3610</v>
      </c>
      <c r="AB81" s="38"/>
      <c r="AC81" s="57">
        <f t="shared" si="12"/>
        <v>9000</v>
      </c>
      <c r="AD81" s="58">
        <v>2500</v>
      </c>
      <c r="AE81" s="58">
        <v>10000</v>
      </c>
      <c r="AF81" s="58">
        <v>2230</v>
      </c>
      <c r="AG81" s="58">
        <v>700</v>
      </c>
      <c r="AH81" s="58">
        <v>3300</v>
      </c>
      <c r="AI81" s="58"/>
      <c r="AJ81" s="60">
        <f t="shared" si="13"/>
        <v>9.8935226264418805</v>
      </c>
      <c r="AK81" s="55">
        <v>4.18</v>
      </c>
      <c r="AL81" s="61">
        <f t="shared" si="14"/>
        <v>4.0358744394618835</v>
      </c>
      <c r="AM81" s="61">
        <v>3.37</v>
      </c>
      <c r="AN81" s="58" t="s">
        <v>70</v>
      </c>
      <c r="AO81" s="91">
        <f t="shared" si="17"/>
        <v>3014.3540669856461</v>
      </c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</row>
    <row r="82" spans="1:76">
      <c r="A82" s="257"/>
      <c r="B82" s="258"/>
      <c r="C82" s="258"/>
      <c r="D82" s="88" t="s">
        <v>48</v>
      </c>
      <c r="E82" s="21">
        <v>1620</v>
      </c>
      <c r="F82" s="22">
        <v>1620</v>
      </c>
      <c r="G82" s="21">
        <v>2480</v>
      </c>
      <c r="H82" s="90">
        <v>2480</v>
      </c>
      <c r="I82" s="90"/>
      <c r="J82" s="13">
        <f t="shared" si="9"/>
        <v>8200</v>
      </c>
      <c r="K82" s="11">
        <v>2900</v>
      </c>
      <c r="L82" s="54">
        <v>9000</v>
      </c>
      <c r="M82" s="13">
        <v>2235</v>
      </c>
      <c r="N82" s="14">
        <v>760</v>
      </c>
      <c r="O82" s="54">
        <v>3000</v>
      </c>
      <c r="P82" s="54">
        <f t="shared" si="15"/>
        <v>8200</v>
      </c>
      <c r="Q82" s="15">
        <f t="shared" si="10"/>
        <v>9.9157054125998236</v>
      </c>
      <c r="R82" s="55">
        <v>7.29</v>
      </c>
      <c r="S82" s="16">
        <f t="shared" si="11"/>
        <v>3.6689038031319909</v>
      </c>
      <c r="T82" s="16">
        <v>2.77</v>
      </c>
      <c r="U82" s="13" t="s">
        <v>69</v>
      </c>
      <c r="V82" s="91">
        <f t="shared" si="16"/>
        <v>393.6899862825789</v>
      </c>
      <c r="W82" s="96"/>
      <c r="X82" s="37">
        <v>1860</v>
      </c>
      <c r="Y82" s="97">
        <v>1860</v>
      </c>
      <c r="Z82" s="37">
        <v>2640</v>
      </c>
      <c r="AA82" s="38">
        <v>2640</v>
      </c>
      <c r="AB82" s="38"/>
      <c r="AC82" s="57">
        <f t="shared" si="12"/>
        <v>9000</v>
      </c>
      <c r="AD82" s="58">
        <v>2500</v>
      </c>
      <c r="AE82" s="58">
        <v>10000</v>
      </c>
      <c r="AF82" s="58">
        <v>2235</v>
      </c>
      <c r="AG82" s="58">
        <v>700</v>
      </c>
      <c r="AH82" s="58">
        <v>3300</v>
      </c>
      <c r="AI82" s="58"/>
      <c r="AJ82" s="60">
        <f t="shared" si="13"/>
        <v>9.9157054125998236</v>
      </c>
      <c r="AK82" s="55">
        <v>4.2</v>
      </c>
      <c r="AL82" s="61">
        <f t="shared" si="14"/>
        <v>4.026845637583893</v>
      </c>
      <c r="AM82" s="61">
        <v>3.37</v>
      </c>
      <c r="AN82" s="58" t="s">
        <v>70</v>
      </c>
      <c r="AO82" s="91">
        <f t="shared" si="17"/>
        <v>3000</v>
      </c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</row>
    <row r="83" spans="1:76">
      <c r="A83" s="257"/>
      <c r="B83" s="258"/>
      <c r="C83" s="258"/>
      <c r="D83" s="88" t="s">
        <v>49</v>
      </c>
      <c r="E83" s="21">
        <v>1410</v>
      </c>
      <c r="F83" s="22">
        <v>1410</v>
      </c>
      <c r="G83" s="21">
        <v>2150</v>
      </c>
      <c r="H83" s="22">
        <v>3230</v>
      </c>
      <c r="I83" s="22"/>
      <c r="J83" s="13">
        <f t="shared" si="9"/>
        <v>8200</v>
      </c>
      <c r="K83" s="11">
        <v>2900</v>
      </c>
      <c r="L83" s="54">
        <v>9000</v>
      </c>
      <c r="M83" s="13">
        <v>2240</v>
      </c>
      <c r="N83" s="14">
        <v>760</v>
      </c>
      <c r="O83" s="54">
        <v>3000</v>
      </c>
      <c r="P83" s="54">
        <f t="shared" si="15"/>
        <v>8200</v>
      </c>
      <c r="Q83" s="15">
        <f t="shared" si="10"/>
        <v>9.937888198757765</v>
      </c>
      <c r="R83" s="55">
        <v>7.26</v>
      </c>
      <c r="S83" s="16">
        <f t="shared" si="11"/>
        <v>3.6607142857142856</v>
      </c>
      <c r="T83" s="16">
        <v>2.77</v>
      </c>
      <c r="U83" s="13" t="s">
        <v>69</v>
      </c>
      <c r="V83" s="91">
        <f t="shared" si="16"/>
        <v>395.31680440771351</v>
      </c>
      <c r="W83" s="96"/>
      <c r="X83" s="37">
        <v>1625</v>
      </c>
      <c r="Y83" s="38">
        <v>1625</v>
      </c>
      <c r="Z83" s="37">
        <v>2310</v>
      </c>
      <c r="AA83" s="38">
        <v>3440</v>
      </c>
      <c r="AB83" s="38"/>
      <c r="AC83" s="57">
        <f t="shared" si="12"/>
        <v>9000</v>
      </c>
      <c r="AD83" s="58">
        <v>2500</v>
      </c>
      <c r="AE83" s="58">
        <v>10000</v>
      </c>
      <c r="AF83" s="58">
        <v>2240</v>
      </c>
      <c r="AG83" s="58">
        <v>700</v>
      </c>
      <c r="AH83" s="58">
        <v>3300</v>
      </c>
      <c r="AI83" s="58"/>
      <c r="AJ83" s="60">
        <f t="shared" si="13"/>
        <v>9.937888198757765</v>
      </c>
      <c r="AK83" s="55">
        <v>4.2</v>
      </c>
      <c r="AL83" s="61">
        <f t="shared" si="14"/>
        <v>4.0178571428571432</v>
      </c>
      <c r="AM83" s="61">
        <v>3.37</v>
      </c>
      <c r="AN83" s="58" t="s">
        <v>70</v>
      </c>
      <c r="AO83" s="91">
        <f t="shared" si="17"/>
        <v>3000</v>
      </c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</row>
    <row r="84" spans="1:76">
      <c r="A84" s="257"/>
      <c r="B84" s="258"/>
      <c r="C84" s="258"/>
      <c r="D84" s="88" t="s">
        <v>50</v>
      </c>
      <c r="E84" s="21">
        <v>1750</v>
      </c>
      <c r="F84" s="22">
        <v>2150</v>
      </c>
      <c r="G84" s="21">
        <v>2150</v>
      </c>
      <c r="H84" s="22">
        <v>2150</v>
      </c>
      <c r="I84" s="22"/>
      <c r="J84" s="13">
        <f t="shared" si="9"/>
        <v>8200</v>
      </c>
      <c r="K84" s="11">
        <v>2900</v>
      </c>
      <c r="L84" s="54">
        <v>9000</v>
      </c>
      <c r="M84" s="13">
        <v>2245</v>
      </c>
      <c r="N84" s="14">
        <v>760</v>
      </c>
      <c r="O84" s="54">
        <v>3000</v>
      </c>
      <c r="P84" s="54">
        <f t="shared" si="15"/>
        <v>8200</v>
      </c>
      <c r="Q84" s="15">
        <f t="shared" si="10"/>
        <v>9.9600709849157045</v>
      </c>
      <c r="R84" s="55">
        <v>7.21</v>
      </c>
      <c r="S84" s="16">
        <f t="shared" si="11"/>
        <v>3.6525612472160356</v>
      </c>
      <c r="T84" s="16">
        <v>2.77</v>
      </c>
      <c r="U84" s="13" t="s">
        <v>69</v>
      </c>
      <c r="V84" s="91">
        <f t="shared" si="16"/>
        <v>398.05825242718447</v>
      </c>
      <c r="W84" s="96"/>
      <c r="X84" s="37">
        <v>2010</v>
      </c>
      <c r="Y84" s="38">
        <v>2330</v>
      </c>
      <c r="Z84" s="37">
        <v>2330</v>
      </c>
      <c r="AA84" s="38">
        <v>2330</v>
      </c>
      <c r="AB84" s="38"/>
      <c r="AC84" s="57">
        <f t="shared" si="12"/>
        <v>9000</v>
      </c>
      <c r="AD84" s="58">
        <v>2500</v>
      </c>
      <c r="AE84" s="58">
        <v>10000</v>
      </c>
      <c r="AF84" s="58">
        <v>2245</v>
      </c>
      <c r="AG84" s="58">
        <v>700</v>
      </c>
      <c r="AH84" s="58">
        <v>3300</v>
      </c>
      <c r="AI84" s="58"/>
      <c r="AJ84" s="60">
        <f t="shared" si="13"/>
        <v>9.9600709849157045</v>
      </c>
      <c r="AK84" s="55">
        <v>4.21</v>
      </c>
      <c r="AL84" s="61">
        <f t="shared" si="14"/>
        <v>4.0089086859688194</v>
      </c>
      <c r="AM84" s="61">
        <v>3.37</v>
      </c>
      <c r="AN84" s="58" t="s">
        <v>70</v>
      </c>
      <c r="AO84" s="91">
        <f t="shared" si="17"/>
        <v>2992.8741092636583</v>
      </c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</row>
    <row r="85" spans="1:76">
      <c r="A85" s="257"/>
      <c r="B85" s="258"/>
      <c r="C85" s="258"/>
      <c r="D85" s="88" t="s">
        <v>51</v>
      </c>
      <c r="E85" s="21">
        <v>1640</v>
      </c>
      <c r="F85" s="22">
        <v>2030</v>
      </c>
      <c r="G85" s="21">
        <v>2030</v>
      </c>
      <c r="H85" s="22">
        <v>2500</v>
      </c>
      <c r="I85" s="22"/>
      <c r="J85" s="13">
        <f t="shared" si="9"/>
        <v>8200</v>
      </c>
      <c r="K85" s="11">
        <v>2900</v>
      </c>
      <c r="L85" s="54">
        <v>9000</v>
      </c>
      <c r="M85" s="13">
        <v>2250</v>
      </c>
      <c r="N85" s="14">
        <v>760</v>
      </c>
      <c r="O85" s="54">
        <v>3000</v>
      </c>
      <c r="P85" s="54">
        <f t="shared" si="15"/>
        <v>8200</v>
      </c>
      <c r="Q85" s="15">
        <f t="shared" si="10"/>
        <v>9.9822537710736476</v>
      </c>
      <c r="R85" s="55">
        <v>7.25</v>
      </c>
      <c r="S85" s="16">
        <f t="shared" si="11"/>
        <v>3.6444444444444444</v>
      </c>
      <c r="T85" s="16">
        <v>2.77</v>
      </c>
      <c r="U85" s="13" t="s">
        <v>69</v>
      </c>
      <c r="V85" s="91">
        <f t="shared" si="16"/>
        <v>395.86206896551721</v>
      </c>
      <c r="W85" s="96"/>
      <c r="X85" s="37">
        <v>1900</v>
      </c>
      <c r="Y85" s="38">
        <v>2195.1219512195121</v>
      </c>
      <c r="Z85" s="37">
        <v>2195.1219512195121</v>
      </c>
      <c r="AA85" s="38">
        <v>2710</v>
      </c>
      <c r="AB85" s="38"/>
      <c r="AC85" s="57">
        <f t="shared" si="12"/>
        <v>9000.2439024390242</v>
      </c>
      <c r="AD85" s="58">
        <v>2500</v>
      </c>
      <c r="AE85" s="58">
        <v>10000</v>
      </c>
      <c r="AF85" s="58">
        <v>2250</v>
      </c>
      <c r="AG85" s="58">
        <v>700</v>
      </c>
      <c r="AH85" s="58">
        <v>3300</v>
      </c>
      <c r="AI85" s="58"/>
      <c r="AJ85" s="60">
        <f t="shared" si="13"/>
        <v>9.9822537710736476</v>
      </c>
      <c r="AK85" s="55">
        <v>4.2300000000000004</v>
      </c>
      <c r="AL85" s="61">
        <f t="shared" si="14"/>
        <v>4.0001084010840104</v>
      </c>
      <c r="AM85" s="61">
        <v>3.37</v>
      </c>
      <c r="AN85" s="58" t="s">
        <v>70</v>
      </c>
      <c r="AO85" s="91">
        <f t="shared" si="17"/>
        <v>2978.8041284668161</v>
      </c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</row>
    <row r="86" spans="1:76">
      <c r="A86" s="257"/>
      <c r="B86" s="258"/>
      <c r="C86" s="258"/>
      <c r="D86" s="88" t="s">
        <v>52</v>
      </c>
      <c r="E86" s="21">
        <v>1430</v>
      </c>
      <c r="F86" s="22">
        <v>1760</v>
      </c>
      <c r="G86" s="21">
        <v>1760</v>
      </c>
      <c r="H86" s="22">
        <v>3250</v>
      </c>
      <c r="I86" s="22"/>
      <c r="J86" s="13">
        <f t="shared" si="9"/>
        <v>8200</v>
      </c>
      <c r="K86" s="11">
        <v>2900</v>
      </c>
      <c r="L86" s="54">
        <v>9000</v>
      </c>
      <c r="M86" s="13">
        <v>2255</v>
      </c>
      <c r="N86" s="14">
        <v>760</v>
      </c>
      <c r="O86" s="54">
        <v>3000</v>
      </c>
      <c r="P86" s="54">
        <f t="shared" si="15"/>
        <v>8200</v>
      </c>
      <c r="Q86" s="15">
        <f t="shared" si="10"/>
        <v>10.004436557231589</v>
      </c>
      <c r="R86" s="55">
        <v>7.26</v>
      </c>
      <c r="S86" s="16">
        <f t="shared" si="11"/>
        <v>3.6363636363636362</v>
      </c>
      <c r="T86" s="16">
        <v>2.77</v>
      </c>
      <c r="U86" s="13" t="s">
        <v>69</v>
      </c>
      <c r="V86" s="91">
        <f t="shared" si="16"/>
        <v>395.31680440771351</v>
      </c>
      <c r="W86" s="96"/>
      <c r="X86" s="37">
        <v>1660</v>
      </c>
      <c r="Y86" s="38">
        <v>1914.8936170212767</v>
      </c>
      <c r="Z86" s="37">
        <v>1914.8936170212767</v>
      </c>
      <c r="AA86" s="38">
        <v>3510</v>
      </c>
      <c r="AB86" s="38"/>
      <c r="AC86" s="57">
        <f t="shared" si="12"/>
        <v>8999.7872340425529</v>
      </c>
      <c r="AD86" s="58">
        <v>2500</v>
      </c>
      <c r="AE86" s="58">
        <v>10000</v>
      </c>
      <c r="AF86" s="58">
        <v>2255</v>
      </c>
      <c r="AG86" s="58">
        <v>700</v>
      </c>
      <c r="AH86" s="58">
        <v>3300</v>
      </c>
      <c r="AI86" s="58"/>
      <c r="AJ86" s="60">
        <f t="shared" si="13"/>
        <v>10.004436557231589</v>
      </c>
      <c r="AK86" s="55">
        <v>4.26</v>
      </c>
      <c r="AL86" s="61">
        <f t="shared" si="14"/>
        <v>3.9910364674246352</v>
      </c>
      <c r="AM86" s="61">
        <v>3.37</v>
      </c>
      <c r="AN86" s="58" t="s">
        <v>70</v>
      </c>
      <c r="AO86" s="91">
        <f t="shared" si="17"/>
        <v>2957.6765557886324</v>
      </c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</row>
    <row r="87" spans="1:76">
      <c r="A87" s="257"/>
      <c r="B87" s="258"/>
      <c r="C87" s="258"/>
      <c r="D87" s="88" t="s">
        <v>53</v>
      </c>
      <c r="E87" s="21">
        <v>1550</v>
      </c>
      <c r="F87" s="22">
        <v>1920</v>
      </c>
      <c r="G87" s="21">
        <v>2365</v>
      </c>
      <c r="H87" s="22">
        <v>2365</v>
      </c>
      <c r="I87" s="22"/>
      <c r="J87" s="13">
        <f t="shared" si="9"/>
        <v>8200</v>
      </c>
      <c r="K87" s="11">
        <v>2900</v>
      </c>
      <c r="L87" s="54">
        <v>9000</v>
      </c>
      <c r="M87" s="13">
        <v>2260</v>
      </c>
      <c r="N87" s="14">
        <v>760</v>
      </c>
      <c r="O87" s="54">
        <v>3000</v>
      </c>
      <c r="P87" s="54">
        <f t="shared" si="15"/>
        <v>8200</v>
      </c>
      <c r="Q87" s="15">
        <f t="shared" si="10"/>
        <v>10.026619343389529</v>
      </c>
      <c r="R87" s="55">
        <v>7.29</v>
      </c>
      <c r="S87" s="16">
        <f t="shared" si="11"/>
        <v>3.6283185840707963</v>
      </c>
      <c r="T87" s="16">
        <v>2.77</v>
      </c>
      <c r="U87" s="13" t="s">
        <v>69</v>
      </c>
      <c r="V87" s="91">
        <f t="shared" si="16"/>
        <v>393.6899862825789</v>
      </c>
      <c r="W87" s="96"/>
      <c r="X87" s="37">
        <v>1800</v>
      </c>
      <c r="Y87" s="38">
        <v>2080</v>
      </c>
      <c r="Z87" s="37">
        <v>2560</v>
      </c>
      <c r="AA87" s="38">
        <v>2560</v>
      </c>
      <c r="AB87" s="38"/>
      <c r="AC87" s="57">
        <f t="shared" si="12"/>
        <v>9000</v>
      </c>
      <c r="AD87" s="58">
        <v>2500</v>
      </c>
      <c r="AE87" s="58">
        <v>10000</v>
      </c>
      <c r="AF87" s="58">
        <v>2260</v>
      </c>
      <c r="AG87" s="58">
        <v>700</v>
      </c>
      <c r="AH87" s="58">
        <v>3300</v>
      </c>
      <c r="AI87" s="58"/>
      <c r="AJ87" s="60">
        <f t="shared" si="13"/>
        <v>10.026619343389529</v>
      </c>
      <c r="AK87" s="55">
        <v>4.26</v>
      </c>
      <c r="AL87" s="61">
        <f t="shared" si="14"/>
        <v>3.9823008849557522</v>
      </c>
      <c r="AM87" s="61">
        <v>3.37</v>
      </c>
      <c r="AN87" s="58" t="s">
        <v>70</v>
      </c>
      <c r="AO87" s="91">
        <f t="shared" si="17"/>
        <v>2957.7464788732395</v>
      </c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</row>
    <row r="88" spans="1:76">
      <c r="A88" s="257"/>
      <c r="B88" s="258"/>
      <c r="C88" s="258"/>
      <c r="D88" s="88" t="s">
        <v>54</v>
      </c>
      <c r="E88" s="21">
        <v>1350</v>
      </c>
      <c r="F88" s="22">
        <v>1680</v>
      </c>
      <c r="G88" s="21">
        <v>2070</v>
      </c>
      <c r="H88" s="22">
        <v>3100</v>
      </c>
      <c r="I88" s="22"/>
      <c r="J88" s="13">
        <f t="shared" si="9"/>
        <v>8200</v>
      </c>
      <c r="K88" s="11">
        <v>2900</v>
      </c>
      <c r="L88" s="54">
        <v>9000</v>
      </c>
      <c r="M88" s="13">
        <v>2265</v>
      </c>
      <c r="N88" s="14">
        <v>760</v>
      </c>
      <c r="O88" s="54">
        <v>3000</v>
      </c>
      <c r="P88" s="54">
        <f t="shared" si="15"/>
        <v>8200</v>
      </c>
      <c r="Q88" s="15">
        <f t="shared" si="10"/>
        <v>10.048802129547472</v>
      </c>
      <c r="R88" s="55">
        <v>7.2</v>
      </c>
      <c r="S88" s="16">
        <f t="shared" si="11"/>
        <v>3.6203090507726268</v>
      </c>
      <c r="T88" s="16">
        <v>2.77</v>
      </c>
      <c r="U88" s="13" t="s">
        <v>69</v>
      </c>
      <c r="V88" s="91">
        <f t="shared" si="16"/>
        <v>398.61111111111114</v>
      </c>
      <c r="W88" s="96"/>
      <c r="X88" s="37">
        <v>1580</v>
      </c>
      <c r="Y88" s="38">
        <v>1820</v>
      </c>
      <c r="Z88" s="37">
        <v>2250</v>
      </c>
      <c r="AA88" s="38">
        <v>3350</v>
      </c>
      <c r="AB88" s="38"/>
      <c r="AC88" s="57">
        <f t="shared" si="12"/>
        <v>9000</v>
      </c>
      <c r="AD88" s="58">
        <v>2500</v>
      </c>
      <c r="AE88" s="58">
        <v>10000</v>
      </c>
      <c r="AF88" s="58">
        <v>2265</v>
      </c>
      <c r="AG88" s="58">
        <v>700</v>
      </c>
      <c r="AH88" s="58">
        <v>3300</v>
      </c>
      <c r="AI88" s="58"/>
      <c r="AJ88" s="60">
        <f t="shared" si="13"/>
        <v>10.048802129547472</v>
      </c>
      <c r="AK88" s="55">
        <v>4.2699999999999996</v>
      </c>
      <c r="AL88" s="61">
        <f t="shared" si="14"/>
        <v>3.9735099337748343</v>
      </c>
      <c r="AM88" s="61">
        <v>3.37</v>
      </c>
      <c r="AN88" s="58" t="s">
        <v>70</v>
      </c>
      <c r="AO88" s="91">
        <f t="shared" si="17"/>
        <v>2950.8196721311479</v>
      </c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</row>
    <row r="89" spans="1:76">
      <c r="A89" s="257"/>
      <c r="B89" s="258"/>
      <c r="C89" s="258"/>
      <c r="D89" s="88" t="s">
        <v>55</v>
      </c>
      <c r="E89" s="21">
        <v>1480</v>
      </c>
      <c r="F89" s="22">
        <v>2240</v>
      </c>
      <c r="G89" s="21">
        <v>2240</v>
      </c>
      <c r="H89" s="22">
        <v>2240</v>
      </c>
      <c r="I89" s="22"/>
      <c r="J89" s="13">
        <f t="shared" si="9"/>
        <v>8200</v>
      </c>
      <c r="K89" s="11">
        <v>2900</v>
      </c>
      <c r="L89" s="54">
        <v>9000</v>
      </c>
      <c r="M89" s="13">
        <v>2270</v>
      </c>
      <c r="N89" s="14">
        <v>760</v>
      </c>
      <c r="O89" s="54">
        <v>3000</v>
      </c>
      <c r="P89" s="54">
        <f t="shared" si="15"/>
        <v>8200</v>
      </c>
      <c r="Q89" s="15">
        <f t="shared" si="10"/>
        <v>10.070984915705413</v>
      </c>
      <c r="R89" s="55">
        <v>7.35</v>
      </c>
      <c r="S89" s="16">
        <f t="shared" si="11"/>
        <v>3.6123348017621146</v>
      </c>
      <c r="T89" s="16">
        <v>2.77</v>
      </c>
      <c r="U89" s="13" t="s">
        <v>69</v>
      </c>
      <c r="V89" s="91">
        <f t="shared" si="16"/>
        <v>390.47619047619048</v>
      </c>
      <c r="W89" s="96"/>
      <c r="X89" s="37">
        <v>1710</v>
      </c>
      <c r="Y89" s="38">
        <v>2430</v>
      </c>
      <c r="Z89" s="37">
        <v>2430</v>
      </c>
      <c r="AA89" s="38">
        <v>2430</v>
      </c>
      <c r="AB89" s="38"/>
      <c r="AC89" s="57">
        <f t="shared" si="12"/>
        <v>9000</v>
      </c>
      <c r="AD89" s="58">
        <v>2500</v>
      </c>
      <c r="AE89" s="58">
        <v>10000</v>
      </c>
      <c r="AF89" s="58">
        <v>2270</v>
      </c>
      <c r="AG89" s="58">
        <v>700</v>
      </c>
      <c r="AH89" s="58">
        <v>3300</v>
      </c>
      <c r="AI89" s="58"/>
      <c r="AJ89" s="60">
        <f t="shared" si="13"/>
        <v>10.070984915705413</v>
      </c>
      <c r="AK89" s="55">
        <v>4.25</v>
      </c>
      <c r="AL89" s="61">
        <f t="shared" si="14"/>
        <v>3.9647577092511015</v>
      </c>
      <c r="AM89" s="61">
        <v>3.37</v>
      </c>
      <c r="AN89" s="58" t="s">
        <v>70</v>
      </c>
      <c r="AO89" s="91">
        <f t="shared" si="17"/>
        <v>2964.705882352941</v>
      </c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</row>
    <row r="90" spans="1:76">
      <c r="A90" s="257"/>
      <c r="B90" s="258"/>
      <c r="C90" s="258"/>
      <c r="D90" s="88" t="s">
        <v>56</v>
      </c>
      <c r="E90" s="21">
        <v>2050</v>
      </c>
      <c r="F90" s="90">
        <v>2050</v>
      </c>
      <c r="G90" s="21">
        <v>2050</v>
      </c>
      <c r="H90" s="90">
        <v>2050</v>
      </c>
      <c r="I90" s="90"/>
      <c r="J90" s="13">
        <f t="shared" si="9"/>
        <v>8200</v>
      </c>
      <c r="K90" s="11">
        <v>2900</v>
      </c>
      <c r="L90" s="54">
        <v>9000</v>
      </c>
      <c r="M90" s="13">
        <v>2275</v>
      </c>
      <c r="N90" s="14">
        <v>760</v>
      </c>
      <c r="O90" s="54">
        <v>3000</v>
      </c>
      <c r="P90" s="54">
        <f t="shared" si="15"/>
        <v>8200</v>
      </c>
      <c r="Q90" s="15">
        <f t="shared" si="10"/>
        <v>10.093167701863354</v>
      </c>
      <c r="R90" s="55">
        <v>7.3</v>
      </c>
      <c r="S90" s="16">
        <f t="shared" si="11"/>
        <v>3.6043956043956045</v>
      </c>
      <c r="T90" s="16">
        <v>2.77</v>
      </c>
      <c r="U90" s="13" t="s">
        <v>69</v>
      </c>
      <c r="V90" s="91">
        <f t="shared" si="16"/>
        <v>393.15068493150687</v>
      </c>
      <c r="W90" s="96"/>
      <c r="X90" s="37">
        <v>2250</v>
      </c>
      <c r="Y90" s="38">
        <v>2250</v>
      </c>
      <c r="Z90" s="37">
        <v>2250</v>
      </c>
      <c r="AA90" s="38">
        <v>2250</v>
      </c>
      <c r="AB90" s="38"/>
      <c r="AC90" s="57">
        <f t="shared" si="12"/>
        <v>9000</v>
      </c>
      <c r="AD90" s="58">
        <v>2500</v>
      </c>
      <c r="AE90" s="58">
        <v>10000</v>
      </c>
      <c r="AF90" s="58">
        <v>2275</v>
      </c>
      <c r="AG90" s="58">
        <v>700</v>
      </c>
      <c r="AH90" s="58">
        <v>3300</v>
      </c>
      <c r="AI90" s="58"/>
      <c r="AJ90" s="60">
        <f t="shared" si="13"/>
        <v>10.093167701863354</v>
      </c>
      <c r="AK90" s="55">
        <v>4.2699999999999996</v>
      </c>
      <c r="AL90" s="61">
        <f t="shared" si="14"/>
        <v>3.9560439560439562</v>
      </c>
      <c r="AM90" s="61">
        <v>3.37</v>
      </c>
      <c r="AN90" s="58" t="s">
        <v>70</v>
      </c>
      <c r="AO90" s="91">
        <f t="shared" si="17"/>
        <v>2950.8196721311479</v>
      </c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</row>
    <row r="91" spans="1:76">
      <c r="A91" s="257"/>
      <c r="B91" s="258"/>
      <c r="C91" s="258"/>
      <c r="D91" s="88" t="s">
        <v>57</v>
      </c>
      <c r="E91" s="21">
        <v>1940</v>
      </c>
      <c r="F91" s="90">
        <v>1940</v>
      </c>
      <c r="G91" s="21">
        <v>1940</v>
      </c>
      <c r="H91" s="22">
        <v>2380</v>
      </c>
      <c r="I91" s="22"/>
      <c r="J91" s="13">
        <f t="shared" si="9"/>
        <v>8200</v>
      </c>
      <c r="K91" s="11">
        <v>2900</v>
      </c>
      <c r="L91" s="54">
        <v>9000</v>
      </c>
      <c r="M91" s="13">
        <v>2280</v>
      </c>
      <c r="N91" s="14">
        <v>760</v>
      </c>
      <c r="O91" s="54">
        <v>3000</v>
      </c>
      <c r="P91" s="54">
        <f t="shared" si="15"/>
        <v>8200</v>
      </c>
      <c r="Q91" s="15">
        <f t="shared" si="10"/>
        <v>10.115350488021296</v>
      </c>
      <c r="R91" s="55">
        <v>7.25</v>
      </c>
      <c r="S91" s="16">
        <f t="shared" si="11"/>
        <v>3.5964912280701755</v>
      </c>
      <c r="T91" s="16">
        <v>2.77</v>
      </c>
      <c r="U91" s="13" t="s">
        <v>69</v>
      </c>
      <c r="V91" s="91">
        <f t="shared" si="16"/>
        <v>395.86206896551721</v>
      </c>
      <c r="W91" s="96"/>
      <c r="X91" s="37">
        <v>2125</v>
      </c>
      <c r="Y91" s="38">
        <v>2125</v>
      </c>
      <c r="Z91" s="37">
        <v>2125</v>
      </c>
      <c r="AA91" s="38">
        <v>2625</v>
      </c>
      <c r="AB91" s="38"/>
      <c r="AC91" s="57">
        <f t="shared" si="12"/>
        <v>9000</v>
      </c>
      <c r="AD91" s="58">
        <v>2500</v>
      </c>
      <c r="AE91" s="58">
        <v>10000</v>
      </c>
      <c r="AF91" s="58">
        <v>2280</v>
      </c>
      <c r="AG91" s="58">
        <v>700</v>
      </c>
      <c r="AH91" s="58">
        <v>3300</v>
      </c>
      <c r="AI91" s="58"/>
      <c r="AJ91" s="60">
        <f t="shared" si="13"/>
        <v>10.115350488021296</v>
      </c>
      <c r="AK91" s="55">
        <v>4.28</v>
      </c>
      <c r="AL91" s="61">
        <f t="shared" si="14"/>
        <v>3.9473684210526314</v>
      </c>
      <c r="AM91" s="61">
        <v>3.37</v>
      </c>
      <c r="AN91" s="58" t="s">
        <v>70</v>
      </c>
      <c r="AO91" s="91">
        <f t="shared" si="17"/>
        <v>2943.9252336448599</v>
      </c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</row>
    <row r="92" spans="1:76">
      <c r="A92" s="257"/>
      <c r="B92" s="258"/>
      <c r="C92" s="258"/>
      <c r="D92" s="88" t="s">
        <v>58</v>
      </c>
      <c r="E92" s="21">
        <v>1690</v>
      </c>
      <c r="F92" s="90">
        <v>1690</v>
      </c>
      <c r="G92" s="21">
        <v>1690</v>
      </c>
      <c r="H92" s="22">
        <v>3130</v>
      </c>
      <c r="I92" s="22"/>
      <c r="J92" s="13">
        <f t="shared" si="9"/>
        <v>8200</v>
      </c>
      <c r="K92" s="11">
        <v>2900</v>
      </c>
      <c r="L92" s="54">
        <v>9000</v>
      </c>
      <c r="M92" s="13">
        <v>2285</v>
      </c>
      <c r="N92" s="14">
        <v>760</v>
      </c>
      <c r="O92" s="54">
        <v>3000</v>
      </c>
      <c r="P92" s="54">
        <f t="shared" si="15"/>
        <v>8200</v>
      </c>
      <c r="Q92" s="15">
        <f t="shared" si="10"/>
        <v>10.137533274179237</v>
      </c>
      <c r="R92" s="55">
        <v>7.28</v>
      </c>
      <c r="S92" s="16">
        <f t="shared" si="11"/>
        <v>3.5886214442013129</v>
      </c>
      <c r="T92" s="16">
        <v>2.77</v>
      </c>
      <c r="U92" s="13" t="s">
        <v>69</v>
      </c>
      <c r="V92" s="91">
        <f t="shared" si="16"/>
        <v>394.23076923076917</v>
      </c>
      <c r="W92" s="96"/>
      <c r="X92" s="37">
        <v>1860</v>
      </c>
      <c r="Y92" s="38">
        <v>1860</v>
      </c>
      <c r="Z92" s="37">
        <v>1860</v>
      </c>
      <c r="AA92" s="38">
        <v>3420</v>
      </c>
      <c r="AB92" s="38"/>
      <c r="AC92" s="57">
        <f t="shared" si="12"/>
        <v>9000</v>
      </c>
      <c r="AD92" s="58">
        <v>2500</v>
      </c>
      <c r="AE92" s="58">
        <v>10000</v>
      </c>
      <c r="AF92" s="58">
        <v>2285</v>
      </c>
      <c r="AG92" s="58">
        <v>700</v>
      </c>
      <c r="AH92" s="58">
        <v>3300</v>
      </c>
      <c r="AI92" s="58"/>
      <c r="AJ92" s="60">
        <f t="shared" si="13"/>
        <v>10.137533274179237</v>
      </c>
      <c r="AK92" s="55">
        <v>4.28</v>
      </c>
      <c r="AL92" s="61">
        <f t="shared" si="14"/>
        <v>3.9387308533916849</v>
      </c>
      <c r="AM92" s="61">
        <v>3.37</v>
      </c>
      <c r="AN92" s="58" t="s">
        <v>70</v>
      </c>
      <c r="AO92" s="91">
        <f t="shared" si="17"/>
        <v>2943.9252336448599</v>
      </c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</row>
    <row r="93" spans="1:76">
      <c r="A93" s="257"/>
      <c r="B93" s="258"/>
      <c r="C93" s="258"/>
      <c r="D93" s="88" t="s">
        <v>59</v>
      </c>
      <c r="E93" s="21">
        <v>1840</v>
      </c>
      <c r="F93" s="90">
        <v>1840</v>
      </c>
      <c r="G93" s="21">
        <v>2260</v>
      </c>
      <c r="H93" s="22">
        <v>2260</v>
      </c>
      <c r="I93" s="22"/>
      <c r="J93" s="13">
        <f t="shared" si="9"/>
        <v>8200</v>
      </c>
      <c r="K93" s="11">
        <v>2900</v>
      </c>
      <c r="L93" s="54">
        <v>9000</v>
      </c>
      <c r="M93" s="13">
        <v>2290</v>
      </c>
      <c r="N93" s="14">
        <v>760</v>
      </c>
      <c r="O93" s="54">
        <v>3000</v>
      </c>
      <c r="P93" s="54">
        <f t="shared" si="15"/>
        <v>8200</v>
      </c>
      <c r="Q93" s="15">
        <f t="shared" si="10"/>
        <v>10.15971606033718</v>
      </c>
      <c r="R93" s="55">
        <v>7.3</v>
      </c>
      <c r="S93" s="16">
        <f t="shared" si="11"/>
        <v>3.5807860262008733</v>
      </c>
      <c r="T93" s="16">
        <v>2.77</v>
      </c>
      <c r="U93" s="13" t="s">
        <v>69</v>
      </c>
      <c r="V93" s="91">
        <f t="shared" si="16"/>
        <v>393.15068493150687</v>
      </c>
      <c r="W93" s="96"/>
      <c r="X93" s="37">
        <v>2014.9253731343283</v>
      </c>
      <c r="Y93" s="38">
        <v>2014.9253731343283</v>
      </c>
      <c r="Z93" s="37">
        <v>2485.0746268656717</v>
      </c>
      <c r="AA93" s="38">
        <v>2485.0746268656717</v>
      </c>
      <c r="AB93" s="38"/>
      <c r="AC93" s="57">
        <f t="shared" si="12"/>
        <v>9000</v>
      </c>
      <c r="AD93" s="58">
        <v>2500</v>
      </c>
      <c r="AE93" s="58">
        <v>10000</v>
      </c>
      <c r="AF93" s="58">
        <v>2290</v>
      </c>
      <c r="AG93" s="58">
        <v>700</v>
      </c>
      <c r="AH93" s="58">
        <v>3300</v>
      </c>
      <c r="AI93" s="58"/>
      <c r="AJ93" s="60">
        <f t="shared" si="13"/>
        <v>10.15971606033718</v>
      </c>
      <c r="AK93" s="55">
        <v>4.28</v>
      </c>
      <c r="AL93" s="61">
        <f t="shared" si="14"/>
        <v>3.9301310043668121</v>
      </c>
      <c r="AM93" s="61">
        <v>3.37</v>
      </c>
      <c r="AN93" s="58" t="s">
        <v>70</v>
      </c>
      <c r="AO93" s="91">
        <f t="shared" si="17"/>
        <v>2943.9252336448599</v>
      </c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</row>
    <row r="94" spans="1:76">
      <c r="A94" s="257"/>
      <c r="B94" s="258"/>
      <c r="C94" s="258"/>
      <c r="D94" s="88" t="s">
        <v>60</v>
      </c>
      <c r="E94" s="21">
        <v>1750</v>
      </c>
      <c r="F94" s="90">
        <v>2150</v>
      </c>
      <c r="G94" s="21">
        <v>2150</v>
      </c>
      <c r="H94" s="22">
        <v>2150</v>
      </c>
      <c r="I94" s="22"/>
      <c r="J94" s="13">
        <f t="shared" si="9"/>
        <v>8200</v>
      </c>
      <c r="K94" s="11">
        <v>2900</v>
      </c>
      <c r="L94" s="54">
        <v>9000</v>
      </c>
      <c r="M94" s="13">
        <v>2295</v>
      </c>
      <c r="N94" s="14">
        <v>760</v>
      </c>
      <c r="O94" s="54">
        <v>3000</v>
      </c>
      <c r="P94" s="54">
        <f t="shared" si="15"/>
        <v>8200</v>
      </c>
      <c r="Q94" s="15">
        <f t="shared" si="10"/>
        <v>10.18189884649512</v>
      </c>
      <c r="R94" s="55">
        <v>7.32</v>
      </c>
      <c r="S94" s="16">
        <f t="shared" si="11"/>
        <v>3.5729847494553377</v>
      </c>
      <c r="T94" s="16">
        <v>2.77</v>
      </c>
      <c r="U94" s="13" t="s">
        <v>69</v>
      </c>
      <c r="V94" s="91">
        <f t="shared" si="16"/>
        <v>392.07650273224044</v>
      </c>
      <c r="W94" s="96"/>
      <c r="X94" s="37">
        <v>1920</v>
      </c>
      <c r="Y94" s="38">
        <v>2360</v>
      </c>
      <c r="Z94" s="37">
        <v>2360</v>
      </c>
      <c r="AA94" s="38">
        <v>2360</v>
      </c>
      <c r="AB94" s="38"/>
      <c r="AC94" s="57">
        <f t="shared" si="12"/>
        <v>9000</v>
      </c>
      <c r="AD94" s="58">
        <v>2500</v>
      </c>
      <c r="AE94" s="58">
        <v>10000</v>
      </c>
      <c r="AF94" s="58">
        <v>2295</v>
      </c>
      <c r="AG94" s="58">
        <v>700</v>
      </c>
      <c r="AH94" s="58">
        <v>3300</v>
      </c>
      <c r="AI94" s="58"/>
      <c r="AJ94" s="60">
        <f t="shared" si="13"/>
        <v>10.18189884649512</v>
      </c>
      <c r="AK94" s="55">
        <v>4.3</v>
      </c>
      <c r="AL94" s="61">
        <f t="shared" si="14"/>
        <v>3.9215686274509802</v>
      </c>
      <c r="AM94" s="61">
        <v>3.37</v>
      </c>
      <c r="AN94" s="58" t="s">
        <v>70</v>
      </c>
      <c r="AO94" s="91">
        <f t="shared" si="17"/>
        <v>2930.2325581395353</v>
      </c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</row>
    <row r="95" spans="1:76">
      <c r="A95" s="257"/>
      <c r="B95" s="258"/>
      <c r="C95" s="258"/>
      <c r="D95" s="88" t="s">
        <v>61</v>
      </c>
      <c r="E95" s="21">
        <v>2050</v>
      </c>
      <c r="F95" s="90">
        <v>2050</v>
      </c>
      <c r="G95" s="21">
        <v>2050</v>
      </c>
      <c r="H95" s="90">
        <v>2050</v>
      </c>
      <c r="I95" s="90"/>
      <c r="J95" s="13">
        <f t="shared" si="9"/>
        <v>8200</v>
      </c>
      <c r="K95" s="11">
        <v>2900</v>
      </c>
      <c r="L95" s="54">
        <v>9000</v>
      </c>
      <c r="M95" s="13">
        <v>2300</v>
      </c>
      <c r="N95" s="14">
        <v>760</v>
      </c>
      <c r="O95" s="54">
        <v>3000</v>
      </c>
      <c r="P95" s="54">
        <f t="shared" si="15"/>
        <v>8200</v>
      </c>
      <c r="Q95" s="15">
        <f t="shared" si="10"/>
        <v>10.204081632653061</v>
      </c>
      <c r="R95" s="55">
        <v>7.35</v>
      </c>
      <c r="S95" s="16">
        <f t="shared" si="11"/>
        <v>3.5652173913043477</v>
      </c>
      <c r="T95" s="16">
        <v>2.77</v>
      </c>
      <c r="U95" s="13" t="s">
        <v>69</v>
      </c>
      <c r="V95" s="91">
        <f t="shared" si="16"/>
        <v>390.47619047619048</v>
      </c>
      <c r="W95" s="96"/>
      <c r="X95" s="37">
        <v>2250</v>
      </c>
      <c r="Y95" s="38">
        <v>2250</v>
      </c>
      <c r="Z95" s="37">
        <v>2250</v>
      </c>
      <c r="AA95" s="38">
        <v>2250</v>
      </c>
      <c r="AB95" s="38"/>
      <c r="AC95" s="57">
        <f t="shared" si="12"/>
        <v>9000</v>
      </c>
      <c r="AD95" s="58">
        <v>2500</v>
      </c>
      <c r="AE95" s="58">
        <v>10000</v>
      </c>
      <c r="AF95" s="58">
        <v>2300</v>
      </c>
      <c r="AG95" s="58">
        <v>700</v>
      </c>
      <c r="AH95" s="58">
        <v>3300</v>
      </c>
      <c r="AI95" s="58"/>
      <c r="AJ95" s="60">
        <f t="shared" si="13"/>
        <v>10.204081632653061</v>
      </c>
      <c r="AK95" s="55">
        <v>4.3</v>
      </c>
      <c r="AL95" s="61">
        <f t="shared" si="14"/>
        <v>3.9130434782608696</v>
      </c>
      <c r="AM95" s="61">
        <v>3.37</v>
      </c>
      <c r="AN95" s="58" t="s">
        <v>70</v>
      </c>
      <c r="AO95" s="91">
        <f t="shared" si="17"/>
        <v>2930.2325581395353</v>
      </c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</row>
    <row r="96" spans="1:76" ht="15.75">
      <c r="A96" s="216" t="s">
        <v>149</v>
      </c>
      <c r="B96" s="217"/>
      <c r="C96" s="217"/>
      <c r="D96" s="217"/>
      <c r="E96" s="217"/>
      <c r="F96" s="217"/>
      <c r="G96" s="217"/>
      <c r="H96" s="218"/>
      <c r="I96" s="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56"/>
      <c r="X96" s="37"/>
      <c r="Y96" s="38"/>
      <c r="Z96" s="37"/>
      <c r="AA96" s="38"/>
      <c r="AB96" s="38"/>
      <c r="AC96" s="21"/>
      <c r="AD96" s="21"/>
      <c r="AE96" s="21"/>
      <c r="AF96" s="21"/>
      <c r="AG96" s="21"/>
      <c r="AH96" s="21"/>
      <c r="AI96" s="21"/>
      <c r="AJ96" s="39"/>
      <c r="AK96" s="39"/>
      <c r="AL96" s="40"/>
      <c r="AM96" s="40"/>
      <c r="AN96" s="21"/>
      <c r="AO96" s="2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</row>
    <row r="97" spans="1:64" ht="15" customHeight="1">
      <c r="A97" s="259" t="s">
        <v>74</v>
      </c>
      <c r="B97" s="259" t="s">
        <v>0</v>
      </c>
      <c r="C97" s="259" t="s">
        <v>1</v>
      </c>
      <c r="D97" s="260" t="s">
        <v>75</v>
      </c>
      <c r="E97" s="231" t="s">
        <v>143</v>
      </c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3"/>
      <c r="W97" s="56"/>
      <c r="X97" s="236" t="s">
        <v>144</v>
      </c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47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</row>
    <row r="98" spans="1:64">
      <c r="A98" s="259"/>
      <c r="B98" s="259"/>
      <c r="C98" s="259"/>
      <c r="D98" s="260"/>
      <c r="E98" s="3" t="s">
        <v>2</v>
      </c>
      <c r="F98" s="3" t="s">
        <v>3</v>
      </c>
      <c r="G98" s="3" t="s">
        <v>4</v>
      </c>
      <c r="H98" s="3" t="s">
        <v>5</v>
      </c>
      <c r="I98" s="3"/>
      <c r="J98" s="228" t="s">
        <v>151</v>
      </c>
      <c r="K98" s="228"/>
      <c r="L98" s="228"/>
      <c r="M98" s="229" t="s">
        <v>152</v>
      </c>
      <c r="N98" s="229"/>
      <c r="O98" s="229"/>
      <c r="P98" s="255" t="s">
        <v>130</v>
      </c>
      <c r="Q98" s="230" t="s">
        <v>6</v>
      </c>
      <c r="R98" s="230" t="s">
        <v>73</v>
      </c>
      <c r="S98" s="3" t="s">
        <v>7</v>
      </c>
      <c r="T98" s="3"/>
      <c r="U98" s="231" t="s">
        <v>8</v>
      </c>
      <c r="V98" s="255" t="s">
        <v>65</v>
      </c>
      <c r="W98" s="56"/>
      <c r="X98" s="50" t="s">
        <v>2</v>
      </c>
      <c r="Y98" s="50" t="s">
        <v>3</v>
      </c>
      <c r="Z98" s="50" t="s">
        <v>4</v>
      </c>
      <c r="AA98" s="50" t="s">
        <v>5</v>
      </c>
      <c r="AB98" s="50"/>
      <c r="AC98" s="237" t="s">
        <v>151</v>
      </c>
      <c r="AD98" s="237"/>
      <c r="AE98" s="237"/>
      <c r="AF98" s="238" t="s">
        <v>152</v>
      </c>
      <c r="AG98" s="238"/>
      <c r="AH98" s="238"/>
      <c r="AI98" s="114"/>
      <c r="AJ98" s="235" t="s">
        <v>6</v>
      </c>
      <c r="AK98" s="235" t="s">
        <v>66</v>
      </c>
      <c r="AL98" s="51" t="s">
        <v>9</v>
      </c>
      <c r="AM98" s="51"/>
      <c r="AN98" s="236" t="s">
        <v>8</v>
      </c>
      <c r="AO98" s="263" t="s">
        <v>67</v>
      </c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</row>
    <row r="99" spans="1:64" ht="18">
      <c r="A99" s="4"/>
      <c r="B99" s="4"/>
      <c r="C99" s="4"/>
      <c r="D99" s="5"/>
      <c r="E99" s="3" t="s">
        <v>78</v>
      </c>
      <c r="F99" s="3" t="s">
        <v>78</v>
      </c>
      <c r="G99" s="3" t="s">
        <v>78</v>
      </c>
      <c r="H99" s="3" t="s">
        <v>78</v>
      </c>
      <c r="I99" s="3"/>
      <c r="J99" s="6" t="s">
        <v>79</v>
      </c>
      <c r="K99" s="6" t="s">
        <v>80</v>
      </c>
      <c r="L99" s="6" t="s">
        <v>81</v>
      </c>
      <c r="M99" s="3" t="s">
        <v>82</v>
      </c>
      <c r="N99" s="3" t="s">
        <v>12</v>
      </c>
      <c r="O99" s="3" t="s">
        <v>13</v>
      </c>
      <c r="P99" s="256"/>
      <c r="Q99" s="230"/>
      <c r="R99" s="230"/>
      <c r="S99" s="3" t="s">
        <v>14</v>
      </c>
      <c r="T99" s="3"/>
      <c r="U99" s="231"/>
      <c r="V99" s="256"/>
      <c r="W99" s="56"/>
      <c r="X99" s="50" t="s">
        <v>83</v>
      </c>
      <c r="Y99" s="50" t="s">
        <v>83</v>
      </c>
      <c r="Z99" s="50" t="s">
        <v>83</v>
      </c>
      <c r="AA99" s="50" t="s">
        <v>83</v>
      </c>
      <c r="AB99" s="50"/>
      <c r="AC99" s="47" t="s">
        <v>84</v>
      </c>
      <c r="AD99" s="47" t="s">
        <v>85</v>
      </c>
      <c r="AE99" s="47" t="s">
        <v>86</v>
      </c>
      <c r="AF99" s="47" t="s">
        <v>11</v>
      </c>
      <c r="AG99" s="47" t="s">
        <v>12</v>
      </c>
      <c r="AH99" s="47" t="s">
        <v>13</v>
      </c>
      <c r="AI99" s="114"/>
      <c r="AJ99" s="235"/>
      <c r="AK99" s="235"/>
      <c r="AL99" s="51" t="s">
        <v>14</v>
      </c>
      <c r="AM99" s="51"/>
      <c r="AN99" s="236"/>
      <c r="AO99" s="264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</row>
    <row r="100" spans="1:64">
      <c r="A100" s="257" t="s">
        <v>149</v>
      </c>
      <c r="B100" s="258"/>
      <c r="C100" s="258"/>
      <c r="D100" s="17" t="s">
        <v>87</v>
      </c>
      <c r="E100" s="8">
        <v>2100</v>
      </c>
      <c r="F100" s="9">
        <v>5000</v>
      </c>
      <c r="G100" s="8"/>
      <c r="H100" s="9"/>
      <c r="I100" s="9"/>
      <c r="J100" s="10">
        <f t="shared" ref="J100:J151" si="18">E100+F100+G100+H100</f>
        <v>7100</v>
      </c>
      <c r="K100" s="11">
        <v>2200</v>
      </c>
      <c r="L100" s="54">
        <v>7600</v>
      </c>
      <c r="M100" s="13">
        <v>1980</v>
      </c>
      <c r="N100" s="14">
        <v>430</v>
      </c>
      <c r="O100" s="54">
        <v>2620.6896551724139</v>
      </c>
      <c r="P100" s="12">
        <f>J100</f>
        <v>7100</v>
      </c>
      <c r="Q100" s="15">
        <f t="shared" ref="Q100:Q141" si="19">M100/230/0.97</f>
        <v>8.8749439713133125</v>
      </c>
      <c r="R100" s="15"/>
      <c r="S100" s="16">
        <f t="shared" ref="S100:S151" si="20">J100/M100</f>
        <v>3.5858585858585861</v>
      </c>
      <c r="T100" s="16">
        <v>2.77</v>
      </c>
      <c r="U100" s="13"/>
      <c r="V100" s="13"/>
      <c r="W100" s="56"/>
      <c r="X100" s="37">
        <v>2600</v>
      </c>
      <c r="Y100" s="38">
        <v>5800</v>
      </c>
      <c r="Z100" s="37"/>
      <c r="AA100" s="38"/>
      <c r="AB100" s="38"/>
      <c r="AC100" s="57">
        <f t="shared" ref="AC100:AC151" si="21">X100+Y100+Z100+AA100</f>
        <v>8400</v>
      </c>
      <c r="AD100" s="58">
        <v>1600</v>
      </c>
      <c r="AE100" s="58">
        <v>9200</v>
      </c>
      <c r="AF100" s="58">
        <v>2280</v>
      </c>
      <c r="AG100" s="58">
        <v>600</v>
      </c>
      <c r="AH100" s="59">
        <v>2729.9703264094956</v>
      </c>
      <c r="AI100" s="59"/>
      <c r="AJ100" s="60">
        <f t="shared" ref="AJ100:AJ151" si="22">AF100/230/0.97</f>
        <v>10.219632451815329</v>
      </c>
      <c r="AK100" s="61"/>
      <c r="AL100" s="61">
        <f t="shared" ref="AL100:AL151" si="23">AC100/AF100</f>
        <v>3.6842105263157894</v>
      </c>
      <c r="AM100" s="61">
        <v>3.37</v>
      </c>
      <c r="AN100" s="58"/>
      <c r="AO100" s="58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</row>
    <row r="101" spans="1:64">
      <c r="A101" s="257"/>
      <c r="B101" s="258"/>
      <c r="C101" s="258"/>
      <c r="D101" s="17" t="s">
        <v>22</v>
      </c>
      <c r="E101" s="8">
        <v>2600</v>
      </c>
      <c r="F101" s="9">
        <v>5000</v>
      </c>
      <c r="G101" s="8"/>
      <c r="H101" s="9"/>
      <c r="I101" s="9"/>
      <c r="J101" s="10">
        <f t="shared" si="18"/>
        <v>7600</v>
      </c>
      <c r="K101" s="11">
        <v>2500</v>
      </c>
      <c r="L101" s="54">
        <v>7600</v>
      </c>
      <c r="M101" s="13">
        <v>2180</v>
      </c>
      <c r="N101" s="14">
        <v>430</v>
      </c>
      <c r="O101" s="54">
        <v>2620.6896551724139</v>
      </c>
      <c r="P101" s="12">
        <f t="shared" ref="P101:P151" si="24">J101</f>
        <v>7600</v>
      </c>
      <c r="Q101" s="15">
        <f t="shared" si="19"/>
        <v>9.7714029583146562</v>
      </c>
      <c r="R101" s="15"/>
      <c r="S101" s="16">
        <f t="shared" si="20"/>
        <v>3.4862385321100917</v>
      </c>
      <c r="T101" s="16">
        <v>2.77</v>
      </c>
      <c r="U101" s="13"/>
      <c r="V101" s="13"/>
      <c r="W101" s="56"/>
      <c r="X101" s="37">
        <v>3000</v>
      </c>
      <c r="Y101" s="38">
        <v>5800</v>
      </c>
      <c r="Z101" s="37"/>
      <c r="AA101" s="38"/>
      <c r="AB101" s="38"/>
      <c r="AC101" s="57">
        <f t="shared" si="21"/>
        <v>8800</v>
      </c>
      <c r="AD101" s="58">
        <v>1600</v>
      </c>
      <c r="AE101" s="58">
        <v>9200</v>
      </c>
      <c r="AF101" s="58">
        <v>2350</v>
      </c>
      <c r="AG101" s="58">
        <v>800</v>
      </c>
      <c r="AH101" s="59">
        <v>2729.9703264094956</v>
      </c>
      <c r="AI101" s="59"/>
      <c r="AJ101" s="60">
        <f t="shared" si="22"/>
        <v>10.533393097265801</v>
      </c>
      <c r="AK101" s="61"/>
      <c r="AL101" s="61">
        <f t="shared" si="23"/>
        <v>3.7446808510638299</v>
      </c>
      <c r="AM101" s="61">
        <v>3.37</v>
      </c>
      <c r="AN101" s="58"/>
      <c r="AO101" s="58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</row>
    <row r="102" spans="1:64">
      <c r="A102" s="257"/>
      <c r="B102" s="258"/>
      <c r="C102" s="258"/>
      <c r="D102" s="17" t="s">
        <v>20</v>
      </c>
      <c r="E102" s="8">
        <v>3500</v>
      </c>
      <c r="F102" s="9">
        <v>3500</v>
      </c>
      <c r="G102" s="8"/>
      <c r="H102" s="9"/>
      <c r="I102" s="9"/>
      <c r="J102" s="10">
        <f t="shared" si="18"/>
        <v>7000</v>
      </c>
      <c r="K102" s="11">
        <v>1800</v>
      </c>
      <c r="L102" s="54">
        <v>7200</v>
      </c>
      <c r="M102" s="13">
        <v>1900</v>
      </c>
      <c r="N102" s="14">
        <v>430</v>
      </c>
      <c r="O102" s="54">
        <v>2322.5806451612902</v>
      </c>
      <c r="P102" s="12">
        <f t="shared" si="24"/>
        <v>7000</v>
      </c>
      <c r="Q102" s="15">
        <f t="shared" si="19"/>
        <v>8.5163603765127736</v>
      </c>
      <c r="R102" s="15"/>
      <c r="S102" s="16">
        <f t="shared" si="20"/>
        <v>3.6842105263157894</v>
      </c>
      <c r="T102" s="16">
        <v>2.67</v>
      </c>
      <c r="U102" s="13"/>
      <c r="V102" s="13"/>
      <c r="W102" s="56"/>
      <c r="X102" s="37">
        <v>3700</v>
      </c>
      <c r="Y102" s="38">
        <v>3700</v>
      </c>
      <c r="Z102" s="37"/>
      <c r="AA102" s="38"/>
      <c r="AB102" s="38"/>
      <c r="AC102" s="57">
        <f t="shared" si="21"/>
        <v>7400</v>
      </c>
      <c r="AD102" s="58">
        <v>1500</v>
      </c>
      <c r="AE102" s="58">
        <v>8800</v>
      </c>
      <c r="AF102" s="58">
        <v>1980</v>
      </c>
      <c r="AG102" s="58">
        <v>700</v>
      </c>
      <c r="AH102" s="59">
        <v>2699.3865030674847</v>
      </c>
      <c r="AI102" s="59"/>
      <c r="AJ102" s="60">
        <f t="shared" si="22"/>
        <v>8.8749439713133125</v>
      </c>
      <c r="AK102" s="61"/>
      <c r="AL102" s="61">
        <f t="shared" si="23"/>
        <v>3.7373737373737375</v>
      </c>
      <c r="AM102" s="61">
        <v>3.26</v>
      </c>
      <c r="AN102" s="58"/>
      <c r="AO102" s="58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</row>
    <row r="103" spans="1:64">
      <c r="A103" s="257"/>
      <c r="B103" s="258"/>
      <c r="C103" s="258"/>
      <c r="D103" s="17" t="s">
        <v>23</v>
      </c>
      <c r="E103" s="8">
        <v>3500</v>
      </c>
      <c r="F103" s="9">
        <v>5000</v>
      </c>
      <c r="G103" s="8"/>
      <c r="H103" s="9"/>
      <c r="I103" s="9"/>
      <c r="J103" s="10">
        <f t="shared" si="18"/>
        <v>8500</v>
      </c>
      <c r="K103" s="11">
        <v>1800</v>
      </c>
      <c r="L103" s="54">
        <v>7600</v>
      </c>
      <c r="M103" s="13">
        <v>2630</v>
      </c>
      <c r="N103" s="14">
        <v>430</v>
      </c>
      <c r="O103" s="54">
        <v>2620.6896551724139</v>
      </c>
      <c r="P103" s="12">
        <f t="shared" si="24"/>
        <v>8500</v>
      </c>
      <c r="Q103" s="15">
        <f t="shared" si="19"/>
        <v>11.788435679067684</v>
      </c>
      <c r="R103" s="15"/>
      <c r="S103" s="16">
        <f t="shared" si="20"/>
        <v>3.2319391634980987</v>
      </c>
      <c r="T103" s="16">
        <v>2.77</v>
      </c>
      <c r="U103" s="13"/>
      <c r="V103" s="13"/>
      <c r="W103" s="56"/>
      <c r="X103" s="37">
        <v>3700</v>
      </c>
      <c r="Y103" s="38">
        <v>5800</v>
      </c>
      <c r="Z103" s="37"/>
      <c r="AA103" s="38"/>
      <c r="AB103" s="38"/>
      <c r="AC103" s="57">
        <f t="shared" si="21"/>
        <v>9500</v>
      </c>
      <c r="AD103" s="58">
        <v>1700</v>
      </c>
      <c r="AE103" s="58">
        <v>9500</v>
      </c>
      <c r="AF103" s="58">
        <v>2550</v>
      </c>
      <c r="AG103" s="58">
        <v>800</v>
      </c>
      <c r="AH103" s="59">
        <v>2818.9910979228484</v>
      </c>
      <c r="AI103" s="59"/>
      <c r="AJ103" s="60">
        <f t="shared" si="22"/>
        <v>11.429852084267145</v>
      </c>
      <c r="AK103" s="61"/>
      <c r="AL103" s="61">
        <f t="shared" si="23"/>
        <v>3.7254901960784315</v>
      </c>
      <c r="AM103" s="61">
        <v>3.37</v>
      </c>
      <c r="AN103" s="58"/>
      <c r="AO103" s="58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</row>
    <row r="104" spans="1:64">
      <c r="A104" s="257"/>
      <c r="B104" s="258"/>
      <c r="C104" s="258"/>
      <c r="D104" s="7" t="s">
        <v>88</v>
      </c>
      <c r="E104" s="8">
        <v>5000</v>
      </c>
      <c r="F104" s="9">
        <v>5000</v>
      </c>
      <c r="G104" s="8"/>
      <c r="H104" s="9"/>
      <c r="I104" s="9"/>
      <c r="J104" s="10">
        <f t="shared" si="18"/>
        <v>10000</v>
      </c>
      <c r="K104" s="11">
        <v>3000</v>
      </c>
      <c r="L104" s="54">
        <v>8500</v>
      </c>
      <c r="M104" s="13">
        <v>2930</v>
      </c>
      <c r="N104" s="14">
        <v>450</v>
      </c>
      <c r="O104" s="54">
        <v>2620.6896551724139</v>
      </c>
      <c r="P104" s="12">
        <f t="shared" si="24"/>
        <v>10000</v>
      </c>
      <c r="Q104" s="15">
        <f t="shared" si="19"/>
        <v>13.1331241595697</v>
      </c>
      <c r="R104" s="15"/>
      <c r="S104" s="16">
        <f t="shared" si="20"/>
        <v>3.4129692832764507</v>
      </c>
      <c r="T104" s="16">
        <v>2.67</v>
      </c>
      <c r="U104" s="13"/>
      <c r="V104" s="13"/>
      <c r="W104" s="56"/>
      <c r="X104" s="37">
        <v>5500</v>
      </c>
      <c r="Y104" s="38">
        <v>5500</v>
      </c>
      <c r="Z104" s="37"/>
      <c r="AA104" s="38"/>
      <c r="AB104" s="38"/>
      <c r="AC104" s="57">
        <f t="shared" si="21"/>
        <v>11000</v>
      </c>
      <c r="AD104" s="58">
        <v>1800</v>
      </c>
      <c r="AE104" s="58">
        <v>10000</v>
      </c>
      <c r="AF104" s="58">
        <v>2550</v>
      </c>
      <c r="AG104" s="58">
        <v>800</v>
      </c>
      <c r="AH104" s="59">
        <v>2818.9910979228484</v>
      </c>
      <c r="AI104" s="59"/>
      <c r="AJ104" s="60">
        <f t="shared" si="22"/>
        <v>11.429852084267145</v>
      </c>
      <c r="AK104" s="61"/>
      <c r="AL104" s="61">
        <f t="shared" si="23"/>
        <v>4.3137254901960782</v>
      </c>
      <c r="AM104" s="61">
        <v>3.37</v>
      </c>
      <c r="AN104" s="58"/>
      <c r="AO104" s="58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</row>
    <row r="105" spans="1:64">
      <c r="A105" s="257"/>
      <c r="B105" s="258"/>
      <c r="C105" s="258"/>
      <c r="D105" s="17" t="s">
        <v>89</v>
      </c>
      <c r="E105" s="8">
        <v>2100</v>
      </c>
      <c r="F105" s="9">
        <v>2100</v>
      </c>
      <c r="G105" s="8">
        <v>2600</v>
      </c>
      <c r="H105" s="9"/>
      <c r="I105" s="9"/>
      <c r="J105" s="10">
        <f t="shared" si="18"/>
        <v>6800</v>
      </c>
      <c r="K105" s="11">
        <v>2100</v>
      </c>
      <c r="L105" s="54">
        <v>7800</v>
      </c>
      <c r="M105" s="13">
        <v>2010</v>
      </c>
      <c r="N105" s="14">
        <v>530</v>
      </c>
      <c r="O105" s="54">
        <v>2689.655172413793</v>
      </c>
      <c r="P105" s="12">
        <f t="shared" si="24"/>
        <v>6800</v>
      </c>
      <c r="Q105" s="15">
        <f t="shared" si="19"/>
        <v>9.009412819363515</v>
      </c>
      <c r="R105" s="15"/>
      <c r="S105" s="16">
        <f t="shared" si="20"/>
        <v>3.383084577114428</v>
      </c>
      <c r="T105" s="16">
        <v>2.77</v>
      </c>
      <c r="U105" s="13"/>
      <c r="V105" s="13"/>
      <c r="W105" s="56"/>
      <c r="X105" s="37">
        <v>2600</v>
      </c>
      <c r="Y105" s="38">
        <v>2600</v>
      </c>
      <c r="Z105" s="37">
        <v>3000</v>
      </c>
      <c r="AA105" s="38"/>
      <c r="AB105" s="38"/>
      <c r="AC105" s="57">
        <f t="shared" si="21"/>
        <v>8200</v>
      </c>
      <c r="AD105" s="58">
        <v>2500</v>
      </c>
      <c r="AE105" s="58">
        <v>11000</v>
      </c>
      <c r="AF105" s="58">
        <v>2340</v>
      </c>
      <c r="AG105" s="58">
        <v>900</v>
      </c>
      <c r="AH105" s="58">
        <v>3800</v>
      </c>
      <c r="AI105" s="58"/>
      <c r="AJ105" s="60">
        <f t="shared" si="22"/>
        <v>10.488570147915734</v>
      </c>
      <c r="AK105" s="61"/>
      <c r="AL105" s="61">
        <f t="shared" si="23"/>
        <v>3.5042735042735043</v>
      </c>
      <c r="AM105" s="61">
        <v>3.37</v>
      </c>
      <c r="AN105" s="58"/>
      <c r="AO105" s="58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</row>
    <row r="106" spans="1:64">
      <c r="A106" s="257"/>
      <c r="B106" s="258"/>
      <c r="C106" s="258"/>
      <c r="D106" s="17" t="s">
        <v>90</v>
      </c>
      <c r="E106" s="8">
        <v>2100</v>
      </c>
      <c r="F106" s="9">
        <v>2100</v>
      </c>
      <c r="G106" s="8">
        <v>3500</v>
      </c>
      <c r="H106" s="9"/>
      <c r="I106" s="9"/>
      <c r="J106" s="10">
        <f t="shared" si="18"/>
        <v>7700</v>
      </c>
      <c r="K106" s="11">
        <v>2300</v>
      </c>
      <c r="L106" s="54">
        <v>7800</v>
      </c>
      <c r="M106" s="13">
        <v>2280</v>
      </c>
      <c r="N106" s="14">
        <v>570</v>
      </c>
      <c r="O106" s="54">
        <v>2689.655172413793</v>
      </c>
      <c r="P106" s="12">
        <f t="shared" si="24"/>
        <v>7700</v>
      </c>
      <c r="Q106" s="15">
        <f t="shared" si="19"/>
        <v>10.219632451815329</v>
      </c>
      <c r="R106" s="15"/>
      <c r="S106" s="16">
        <f t="shared" si="20"/>
        <v>3.3771929824561404</v>
      </c>
      <c r="T106" s="16">
        <v>2.77</v>
      </c>
      <c r="U106" s="13"/>
      <c r="V106" s="13"/>
      <c r="W106" s="56"/>
      <c r="X106" s="37">
        <v>2600</v>
      </c>
      <c r="Y106" s="38">
        <v>2600</v>
      </c>
      <c r="Z106" s="37">
        <v>3700</v>
      </c>
      <c r="AA106" s="38"/>
      <c r="AB106" s="38"/>
      <c r="AC106" s="57">
        <f t="shared" si="21"/>
        <v>8900</v>
      </c>
      <c r="AD106" s="58">
        <v>2500</v>
      </c>
      <c r="AE106" s="58">
        <v>11000</v>
      </c>
      <c r="AF106" s="58">
        <v>2430</v>
      </c>
      <c r="AG106" s="58">
        <v>900</v>
      </c>
      <c r="AH106" s="58">
        <v>3800</v>
      </c>
      <c r="AI106" s="58"/>
      <c r="AJ106" s="60">
        <f t="shared" si="22"/>
        <v>10.891976692066338</v>
      </c>
      <c r="AK106" s="61"/>
      <c r="AL106" s="61">
        <f t="shared" si="23"/>
        <v>3.6625514403292181</v>
      </c>
      <c r="AM106" s="61">
        <v>3.37</v>
      </c>
      <c r="AN106" s="58"/>
      <c r="AO106" s="58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</row>
    <row r="107" spans="1:64">
      <c r="A107" s="257"/>
      <c r="B107" s="258"/>
      <c r="C107" s="258"/>
      <c r="D107" s="17" t="s">
        <v>91</v>
      </c>
      <c r="E107" s="8">
        <v>2100</v>
      </c>
      <c r="F107" s="9">
        <v>2100</v>
      </c>
      <c r="G107" s="8">
        <v>5000</v>
      </c>
      <c r="H107" s="9"/>
      <c r="I107" s="9"/>
      <c r="J107" s="10">
        <f t="shared" si="18"/>
        <v>9200</v>
      </c>
      <c r="K107" s="11">
        <v>2800</v>
      </c>
      <c r="L107" s="54">
        <v>8600</v>
      </c>
      <c r="M107" s="13">
        <v>2670</v>
      </c>
      <c r="N107" s="14">
        <v>570</v>
      </c>
      <c r="O107" s="54">
        <v>2965.5172413793102</v>
      </c>
      <c r="P107" s="12">
        <f t="shared" si="24"/>
        <v>9200</v>
      </c>
      <c r="Q107" s="15">
        <f t="shared" si="19"/>
        <v>11.967727476467951</v>
      </c>
      <c r="R107" s="15"/>
      <c r="S107" s="16">
        <f t="shared" si="20"/>
        <v>3.4456928838951311</v>
      </c>
      <c r="T107" s="16">
        <v>2.77</v>
      </c>
      <c r="U107" s="13"/>
      <c r="V107" s="13"/>
      <c r="W107" s="56"/>
      <c r="X107" s="37">
        <v>2600</v>
      </c>
      <c r="Y107" s="38">
        <v>2600</v>
      </c>
      <c r="Z107" s="37">
        <v>5800</v>
      </c>
      <c r="AA107" s="38"/>
      <c r="AB107" s="38"/>
      <c r="AC107" s="57">
        <f t="shared" si="21"/>
        <v>11000</v>
      </c>
      <c r="AD107" s="58">
        <v>2500</v>
      </c>
      <c r="AE107" s="58">
        <v>11000</v>
      </c>
      <c r="AF107" s="58">
        <v>2410</v>
      </c>
      <c r="AG107" s="58">
        <v>900</v>
      </c>
      <c r="AH107" s="58">
        <v>3800</v>
      </c>
      <c r="AI107" s="58"/>
      <c r="AJ107" s="60">
        <f t="shared" si="22"/>
        <v>10.802330793366202</v>
      </c>
      <c r="AK107" s="61"/>
      <c r="AL107" s="61">
        <f t="shared" si="23"/>
        <v>4.5643153526970952</v>
      </c>
      <c r="AM107" s="61">
        <v>3.37</v>
      </c>
      <c r="AN107" s="58"/>
      <c r="AO107" s="58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</row>
    <row r="108" spans="1:64">
      <c r="A108" s="257"/>
      <c r="B108" s="258"/>
      <c r="C108" s="258"/>
      <c r="D108" s="17" t="s">
        <v>92</v>
      </c>
      <c r="E108" s="8">
        <v>2100</v>
      </c>
      <c r="F108" s="9">
        <v>2600</v>
      </c>
      <c r="G108" s="8">
        <v>2600</v>
      </c>
      <c r="H108" s="9"/>
      <c r="I108" s="9"/>
      <c r="J108" s="10">
        <f t="shared" si="18"/>
        <v>7300</v>
      </c>
      <c r="K108" s="11">
        <v>2300</v>
      </c>
      <c r="L108" s="54">
        <v>7800</v>
      </c>
      <c r="M108" s="13">
        <v>2280</v>
      </c>
      <c r="N108" s="14">
        <v>570</v>
      </c>
      <c r="O108" s="54">
        <v>2689.655172413793</v>
      </c>
      <c r="P108" s="12">
        <f t="shared" si="24"/>
        <v>7300</v>
      </c>
      <c r="Q108" s="15">
        <f t="shared" si="19"/>
        <v>10.219632451815329</v>
      </c>
      <c r="R108" s="15"/>
      <c r="S108" s="16">
        <f t="shared" si="20"/>
        <v>3.2017543859649122</v>
      </c>
      <c r="T108" s="16">
        <v>2.77</v>
      </c>
      <c r="U108" s="13"/>
      <c r="V108" s="13"/>
      <c r="W108" s="56"/>
      <c r="X108" s="37">
        <v>2600</v>
      </c>
      <c r="Y108" s="38">
        <v>3000</v>
      </c>
      <c r="Z108" s="37">
        <v>3000</v>
      </c>
      <c r="AA108" s="38"/>
      <c r="AB108" s="38"/>
      <c r="AC108" s="57">
        <f t="shared" si="21"/>
        <v>8600</v>
      </c>
      <c r="AD108" s="58">
        <v>2500</v>
      </c>
      <c r="AE108" s="58">
        <v>11000</v>
      </c>
      <c r="AF108" s="58">
        <v>2380</v>
      </c>
      <c r="AG108" s="58">
        <v>900</v>
      </c>
      <c r="AH108" s="58">
        <v>3800</v>
      </c>
      <c r="AI108" s="58"/>
      <c r="AJ108" s="60">
        <f t="shared" si="22"/>
        <v>10.667861945316002</v>
      </c>
      <c r="AK108" s="61"/>
      <c r="AL108" s="61">
        <f t="shared" si="23"/>
        <v>3.6134453781512605</v>
      </c>
      <c r="AM108" s="61">
        <v>3.37</v>
      </c>
      <c r="AN108" s="58"/>
      <c r="AO108" s="58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</row>
    <row r="109" spans="1:64">
      <c r="A109" s="257"/>
      <c r="B109" s="258"/>
      <c r="C109" s="258"/>
      <c r="D109" s="17" t="s">
        <v>93</v>
      </c>
      <c r="E109" s="8">
        <v>2100</v>
      </c>
      <c r="F109" s="9">
        <v>2600</v>
      </c>
      <c r="G109" s="8">
        <v>3500</v>
      </c>
      <c r="H109" s="9"/>
      <c r="I109" s="9"/>
      <c r="J109" s="10">
        <f t="shared" si="18"/>
        <v>8200</v>
      </c>
      <c r="K109" s="11">
        <v>2300</v>
      </c>
      <c r="L109" s="54">
        <v>8200</v>
      </c>
      <c r="M109" s="13">
        <v>2580</v>
      </c>
      <c r="N109" s="14">
        <v>570</v>
      </c>
      <c r="O109" s="54">
        <v>2827.5862068965521</v>
      </c>
      <c r="P109" s="12">
        <f t="shared" si="24"/>
        <v>8200</v>
      </c>
      <c r="Q109" s="15">
        <f t="shared" si="19"/>
        <v>11.564320932317347</v>
      </c>
      <c r="R109" s="15"/>
      <c r="S109" s="16">
        <f t="shared" si="20"/>
        <v>3.1782945736434107</v>
      </c>
      <c r="T109" s="16">
        <v>2.77</v>
      </c>
      <c r="U109" s="13"/>
      <c r="V109" s="13"/>
      <c r="W109" s="56"/>
      <c r="X109" s="37">
        <v>2600</v>
      </c>
      <c r="Y109" s="38">
        <v>3000</v>
      </c>
      <c r="Z109" s="37">
        <v>3700</v>
      </c>
      <c r="AA109" s="38"/>
      <c r="AB109" s="38"/>
      <c r="AC109" s="57">
        <f t="shared" si="21"/>
        <v>9300</v>
      </c>
      <c r="AD109" s="58">
        <v>2500</v>
      </c>
      <c r="AE109" s="58">
        <v>11000</v>
      </c>
      <c r="AF109" s="58">
        <v>2440</v>
      </c>
      <c r="AG109" s="58">
        <v>900</v>
      </c>
      <c r="AH109" s="58">
        <v>3800</v>
      </c>
      <c r="AI109" s="58"/>
      <c r="AJ109" s="60">
        <f t="shared" si="22"/>
        <v>10.936799641416405</v>
      </c>
      <c r="AK109" s="61"/>
      <c r="AL109" s="61">
        <f t="shared" si="23"/>
        <v>3.8114754098360657</v>
      </c>
      <c r="AM109" s="61">
        <v>3.37</v>
      </c>
      <c r="AN109" s="58"/>
      <c r="AO109" s="58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</row>
    <row r="110" spans="1:64">
      <c r="A110" s="257"/>
      <c r="B110" s="258"/>
      <c r="C110" s="258"/>
      <c r="D110" s="17" t="s">
        <v>94</v>
      </c>
      <c r="E110" s="8">
        <v>2100</v>
      </c>
      <c r="F110" s="9">
        <v>2600</v>
      </c>
      <c r="G110" s="8">
        <v>5000</v>
      </c>
      <c r="H110" s="9"/>
      <c r="I110" s="9"/>
      <c r="J110" s="10">
        <f t="shared" si="18"/>
        <v>9700</v>
      </c>
      <c r="K110" s="11">
        <v>2800</v>
      </c>
      <c r="L110" s="54">
        <v>8600</v>
      </c>
      <c r="M110" s="13">
        <v>2730</v>
      </c>
      <c r="N110" s="14">
        <v>570</v>
      </c>
      <c r="O110" s="54">
        <v>2965.5172413793102</v>
      </c>
      <c r="P110" s="12">
        <f t="shared" si="24"/>
        <v>9700</v>
      </c>
      <c r="Q110" s="15">
        <f t="shared" si="19"/>
        <v>12.236665172568356</v>
      </c>
      <c r="R110" s="15"/>
      <c r="S110" s="16">
        <f t="shared" si="20"/>
        <v>3.5531135531135529</v>
      </c>
      <c r="T110" s="16">
        <v>2.77</v>
      </c>
      <c r="U110" s="13"/>
      <c r="V110" s="13"/>
      <c r="W110" s="56"/>
      <c r="X110" s="37">
        <v>2508.7719298245611</v>
      </c>
      <c r="Y110" s="38">
        <v>2894.7368421052629</v>
      </c>
      <c r="Z110" s="37">
        <v>5596.4912280701765</v>
      </c>
      <c r="AA110" s="38"/>
      <c r="AB110" s="38"/>
      <c r="AC110" s="57">
        <f t="shared" si="21"/>
        <v>11000</v>
      </c>
      <c r="AD110" s="58">
        <v>2500</v>
      </c>
      <c r="AE110" s="58">
        <v>11000</v>
      </c>
      <c r="AF110" s="58">
        <v>2640</v>
      </c>
      <c r="AG110" s="58">
        <v>900</v>
      </c>
      <c r="AH110" s="58">
        <v>3800</v>
      </c>
      <c r="AI110" s="58"/>
      <c r="AJ110" s="60">
        <f t="shared" si="22"/>
        <v>11.833258628417749</v>
      </c>
      <c r="AK110" s="61"/>
      <c r="AL110" s="61">
        <f t="shared" si="23"/>
        <v>4.166666666666667</v>
      </c>
      <c r="AM110" s="61">
        <v>3.37</v>
      </c>
      <c r="AN110" s="58"/>
      <c r="AO110" s="58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</row>
    <row r="111" spans="1:64">
      <c r="A111" s="257"/>
      <c r="B111" s="258"/>
      <c r="C111" s="258"/>
      <c r="D111" s="17" t="s">
        <v>95</v>
      </c>
      <c r="E111" s="8">
        <v>2100</v>
      </c>
      <c r="F111" s="9">
        <v>3500</v>
      </c>
      <c r="G111" s="8">
        <v>3500</v>
      </c>
      <c r="H111" s="9"/>
      <c r="I111" s="9"/>
      <c r="J111" s="10">
        <f t="shared" si="18"/>
        <v>9100</v>
      </c>
      <c r="K111" s="11">
        <v>2300</v>
      </c>
      <c r="L111" s="54">
        <v>8400</v>
      </c>
      <c r="M111" s="13">
        <v>2580</v>
      </c>
      <c r="N111" s="14">
        <v>570</v>
      </c>
      <c r="O111" s="54">
        <v>2896.5517241379312</v>
      </c>
      <c r="P111" s="12">
        <f t="shared" si="24"/>
        <v>9100</v>
      </c>
      <c r="Q111" s="15">
        <f t="shared" si="19"/>
        <v>11.564320932317347</v>
      </c>
      <c r="R111" s="15"/>
      <c r="S111" s="16">
        <f t="shared" si="20"/>
        <v>3.5271317829457365</v>
      </c>
      <c r="T111" s="16">
        <v>2.77</v>
      </c>
      <c r="U111" s="13"/>
      <c r="V111" s="13"/>
      <c r="W111" s="56"/>
      <c r="X111" s="37">
        <v>2600</v>
      </c>
      <c r="Y111" s="38">
        <v>3700</v>
      </c>
      <c r="Z111" s="37">
        <v>3700</v>
      </c>
      <c r="AA111" s="38"/>
      <c r="AB111" s="38"/>
      <c r="AC111" s="57">
        <f t="shared" si="21"/>
        <v>10000</v>
      </c>
      <c r="AD111" s="58">
        <v>2500</v>
      </c>
      <c r="AE111" s="58">
        <v>11000</v>
      </c>
      <c r="AF111" s="58">
        <v>2680</v>
      </c>
      <c r="AG111" s="58">
        <v>900</v>
      </c>
      <c r="AH111" s="58">
        <v>3800</v>
      </c>
      <c r="AI111" s="58"/>
      <c r="AJ111" s="60">
        <f t="shared" si="22"/>
        <v>12.01255042581802</v>
      </c>
      <c r="AK111" s="61"/>
      <c r="AL111" s="61">
        <f t="shared" si="23"/>
        <v>3.7313432835820897</v>
      </c>
      <c r="AM111" s="61">
        <v>3.37</v>
      </c>
      <c r="AN111" s="58"/>
      <c r="AO111" s="58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</row>
    <row r="112" spans="1:64">
      <c r="A112" s="257"/>
      <c r="B112" s="258"/>
      <c r="C112" s="258"/>
      <c r="D112" s="17" t="s">
        <v>96</v>
      </c>
      <c r="E112" s="8">
        <v>2040</v>
      </c>
      <c r="F112" s="9">
        <v>3100</v>
      </c>
      <c r="G112" s="8">
        <v>4860</v>
      </c>
      <c r="H112" s="9"/>
      <c r="I112" s="9"/>
      <c r="J112" s="10">
        <f t="shared" si="18"/>
        <v>10000</v>
      </c>
      <c r="K112" s="11">
        <v>3000</v>
      </c>
      <c r="L112" s="54">
        <v>8600</v>
      </c>
      <c r="M112" s="13">
        <v>2920</v>
      </c>
      <c r="N112" s="14">
        <v>590</v>
      </c>
      <c r="O112" s="54">
        <v>2965.5172413793102</v>
      </c>
      <c r="P112" s="12">
        <f t="shared" si="24"/>
        <v>10000</v>
      </c>
      <c r="Q112" s="15">
        <f t="shared" si="19"/>
        <v>13.088301210219633</v>
      </c>
      <c r="R112" s="15"/>
      <c r="S112" s="16">
        <f t="shared" si="20"/>
        <v>3.4246575342465753</v>
      </c>
      <c r="T112" s="16">
        <v>2.77</v>
      </c>
      <c r="U112" s="13"/>
      <c r="V112" s="13"/>
      <c r="W112" s="56"/>
      <c r="X112" s="37">
        <v>2363.6363636363635</v>
      </c>
      <c r="Y112" s="38">
        <v>3363.6363636363635</v>
      </c>
      <c r="Z112" s="37">
        <v>5272.727272727273</v>
      </c>
      <c r="AA112" s="38"/>
      <c r="AB112" s="38"/>
      <c r="AC112" s="57">
        <f t="shared" si="21"/>
        <v>11000</v>
      </c>
      <c r="AD112" s="58">
        <v>2500</v>
      </c>
      <c r="AE112" s="58">
        <v>11000</v>
      </c>
      <c r="AF112" s="58">
        <v>2640</v>
      </c>
      <c r="AG112" s="58">
        <v>900</v>
      </c>
      <c r="AH112" s="58">
        <v>3800</v>
      </c>
      <c r="AI112" s="58"/>
      <c r="AJ112" s="60">
        <f t="shared" si="22"/>
        <v>11.833258628417749</v>
      </c>
      <c r="AK112" s="61"/>
      <c r="AL112" s="61">
        <f t="shared" si="23"/>
        <v>4.166666666666667</v>
      </c>
      <c r="AM112" s="61">
        <v>3.37</v>
      </c>
      <c r="AN112" s="58"/>
      <c r="AO112" s="58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</row>
    <row r="113" spans="1:64">
      <c r="A113" s="257"/>
      <c r="B113" s="258"/>
      <c r="C113" s="258"/>
      <c r="D113" s="17" t="s">
        <v>97</v>
      </c>
      <c r="E113" s="8">
        <v>1740</v>
      </c>
      <c r="F113" s="9">
        <v>4130</v>
      </c>
      <c r="G113" s="8">
        <v>4130</v>
      </c>
      <c r="H113" s="9"/>
      <c r="I113" s="9"/>
      <c r="J113" s="10">
        <f t="shared" si="18"/>
        <v>10000</v>
      </c>
      <c r="K113" s="11">
        <v>3000</v>
      </c>
      <c r="L113" s="54">
        <v>8800</v>
      </c>
      <c r="M113" s="13">
        <v>3090</v>
      </c>
      <c r="N113" s="14">
        <v>590</v>
      </c>
      <c r="O113" s="54">
        <v>3034.4827586206898</v>
      </c>
      <c r="P113" s="12">
        <f t="shared" si="24"/>
        <v>10000</v>
      </c>
      <c r="Q113" s="15">
        <f t="shared" si="19"/>
        <v>13.850291349170776</v>
      </c>
      <c r="R113" s="15"/>
      <c r="S113" s="16">
        <f t="shared" si="20"/>
        <v>3.2362459546925568</v>
      </c>
      <c r="T113" s="16">
        <v>2.77</v>
      </c>
      <c r="U113" s="13"/>
      <c r="V113" s="13"/>
      <c r="W113" s="56"/>
      <c r="X113" s="37">
        <v>2014.0845070422536</v>
      </c>
      <c r="Y113" s="38">
        <v>4492.9577464788736</v>
      </c>
      <c r="Z113" s="37">
        <v>4492.9577464788736</v>
      </c>
      <c r="AA113" s="38"/>
      <c r="AB113" s="38"/>
      <c r="AC113" s="57">
        <f t="shared" si="21"/>
        <v>11000</v>
      </c>
      <c r="AD113" s="58">
        <v>2500</v>
      </c>
      <c r="AE113" s="58">
        <v>11000</v>
      </c>
      <c r="AF113" s="58">
        <v>2530</v>
      </c>
      <c r="AG113" s="58">
        <v>900</v>
      </c>
      <c r="AH113" s="58">
        <v>3800</v>
      </c>
      <c r="AI113" s="58"/>
      <c r="AJ113" s="60">
        <f t="shared" si="22"/>
        <v>11.340206185567011</v>
      </c>
      <c r="AK113" s="61"/>
      <c r="AL113" s="61">
        <f t="shared" si="23"/>
        <v>4.3478260869565215</v>
      </c>
      <c r="AM113" s="61">
        <v>3.37</v>
      </c>
      <c r="AN113" s="58"/>
      <c r="AO113" s="58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</row>
    <row r="114" spans="1:64">
      <c r="A114" s="257"/>
      <c r="B114" s="258"/>
      <c r="C114" s="258"/>
      <c r="D114" s="17" t="s">
        <v>30</v>
      </c>
      <c r="E114" s="8">
        <v>2600</v>
      </c>
      <c r="F114" s="9">
        <v>2600</v>
      </c>
      <c r="G114" s="8">
        <v>2600</v>
      </c>
      <c r="H114" s="9"/>
      <c r="I114" s="9"/>
      <c r="J114" s="10">
        <f t="shared" si="18"/>
        <v>7800</v>
      </c>
      <c r="K114" s="11">
        <v>2300</v>
      </c>
      <c r="L114" s="54">
        <v>8200</v>
      </c>
      <c r="M114" s="13">
        <v>2460</v>
      </c>
      <c r="N114" s="14">
        <v>570</v>
      </c>
      <c r="O114" s="54">
        <v>2827.5862068965521</v>
      </c>
      <c r="P114" s="12">
        <f t="shared" si="24"/>
        <v>7800</v>
      </c>
      <c r="Q114" s="15">
        <f t="shared" si="19"/>
        <v>11.026445540116539</v>
      </c>
      <c r="R114" s="15"/>
      <c r="S114" s="16">
        <f t="shared" si="20"/>
        <v>3.1707317073170733</v>
      </c>
      <c r="T114" s="16">
        <v>2.77</v>
      </c>
      <c r="U114" s="13"/>
      <c r="V114" s="13"/>
      <c r="W114" s="56"/>
      <c r="X114" s="37">
        <v>3000</v>
      </c>
      <c r="Y114" s="38">
        <v>3000</v>
      </c>
      <c r="Z114" s="37">
        <v>3000</v>
      </c>
      <c r="AA114" s="38"/>
      <c r="AB114" s="38"/>
      <c r="AC114" s="57">
        <f t="shared" si="21"/>
        <v>9000</v>
      </c>
      <c r="AD114" s="58">
        <v>2500</v>
      </c>
      <c r="AE114" s="58">
        <v>11000</v>
      </c>
      <c r="AF114" s="58">
        <v>2490</v>
      </c>
      <c r="AG114" s="58">
        <v>900</v>
      </c>
      <c r="AH114" s="58">
        <v>3800</v>
      </c>
      <c r="AI114" s="58"/>
      <c r="AJ114" s="60">
        <f t="shared" si="22"/>
        <v>11.160914388166741</v>
      </c>
      <c r="AK114" s="61"/>
      <c r="AL114" s="61">
        <f t="shared" si="23"/>
        <v>3.6144578313253013</v>
      </c>
      <c r="AM114" s="61">
        <v>3.37</v>
      </c>
      <c r="AN114" s="58"/>
      <c r="AO114" s="58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</row>
    <row r="115" spans="1:64">
      <c r="A115" s="257"/>
      <c r="B115" s="258"/>
      <c r="C115" s="258"/>
      <c r="D115" s="17" t="s">
        <v>31</v>
      </c>
      <c r="E115" s="8">
        <v>2600</v>
      </c>
      <c r="F115" s="18">
        <v>2600</v>
      </c>
      <c r="G115" s="8">
        <v>3200</v>
      </c>
      <c r="H115" s="9"/>
      <c r="I115" s="9"/>
      <c r="J115" s="10">
        <f t="shared" si="18"/>
        <v>8400</v>
      </c>
      <c r="K115" s="11">
        <v>2300</v>
      </c>
      <c r="L115" s="54">
        <v>8400</v>
      </c>
      <c r="M115" s="13">
        <v>2700</v>
      </c>
      <c r="N115" s="14">
        <v>570</v>
      </c>
      <c r="O115" s="54">
        <v>2896.5517241379312</v>
      </c>
      <c r="P115" s="12">
        <f t="shared" si="24"/>
        <v>8400</v>
      </c>
      <c r="Q115" s="15">
        <f t="shared" si="19"/>
        <v>12.102196324518154</v>
      </c>
      <c r="R115" s="15"/>
      <c r="S115" s="16">
        <f t="shared" si="20"/>
        <v>3.1111111111111112</v>
      </c>
      <c r="T115" s="16">
        <v>2.77</v>
      </c>
      <c r="U115" s="13"/>
      <c r="V115" s="13"/>
      <c r="W115" s="56"/>
      <c r="X115" s="37">
        <v>3000</v>
      </c>
      <c r="Y115" s="38">
        <v>3000</v>
      </c>
      <c r="Z115" s="37">
        <v>3700</v>
      </c>
      <c r="AA115" s="38"/>
      <c r="AB115" s="38"/>
      <c r="AC115" s="57">
        <f t="shared" si="21"/>
        <v>9700</v>
      </c>
      <c r="AD115" s="58">
        <v>2500</v>
      </c>
      <c r="AE115" s="58">
        <v>11000</v>
      </c>
      <c r="AF115" s="58">
        <v>2460</v>
      </c>
      <c r="AG115" s="58">
        <v>900</v>
      </c>
      <c r="AH115" s="58">
        <v>3800</v>
      </c>
      <c r="AI115" s="58"/>
      <c r="AJ115" s="60">
        <f t="shared" si="22"/>
        <v>11.026445540116539</v>
      </c>
      <c r="AK115" s="61"/>
      <c r="AL115" s="61">
        <f t="shared" si="23"/>
        <v>3.9430894308943087</v>
      </c>
      <c r="AM115" s="61">
        <v>3.37</v>
      </c>
      <c r="AN115" s="58"/>
      <c r="AO115" s="58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</row>
    <row r="116" spans="1:64">
      <c r="A116" s="257"/>
      <c r="B116" s="258"/>
      <c r="C116" s="258"/>
      <c r="D116" s="17" t="s">
        <v>38</v>
      </c>
      <c r="E116" s="8">
        <v>2550</v>
      </c>
      <c r="F116" s="9">
        <v>2550</v>
      </c>
      <c r="G116" s="8">
        <v>4900</v>
      </c>
      <c r="H116" s="9"/>
      <c r="I116" s="9"/>
      <c r="J116" s="10">
        <f t="shared" si="18"/>
        <v>10000</v>
      </c>
      <c r="K116" s="11">
        <v>3000</v>
      </c>
      <c r="L116" s="54">
        <v>8600</v>
      </c>
      <c r="M116" s="13">
        <v>2820</v>
      </c>
      <c r="N116" s="14">
        <v>590</v>
      </c>
      <c r="O116" s="54">
        <v>2965.5172413793102</v>
      </c>
      <c r="P116" s="12">
        <f t="shared" si="24"/>
        <v>10000</v>
      </c>
      <c r="Q116" s="15">
        <f t="shared" si="19"/>
        <v>12.64007171671896</v>
      </c>
      <c r="R116" s="15"/>
      <c r="S116" s="16">
        <f t="shared" si="20"/>
        <v>3.5460992907801416</v>
      </c>
      <c r="T116" s="16">
        <v>2.77</v>
      </c>
      <c r="U116" s="13"/>
      <c r="V116" s="13"/>
      <c r="W116" s="56"/>
      <c r="X116" s="37">
        <v>2796.6101694915251</v>
      </c>
      <c r="Y116" s="38">
        <v>2796.6101694915251</v>
      </c>
      <c r="Z116" s="37">
        <v>5406.7796610169498</v>
      </c>
      <c r="AA116" s="38"/>
      <c r="AB116" s="38"/>
      <c r="AC116" s="57">
        <f t="shared" si="21"/>
        <v>11000</v>
      </c>
      <c r="AD116" s="58">
        <v>2500</v>
      </c>
      <c r="AE116" s="58">
        <v>11000</v>
      </c>
      <c r="AF116" s="58">
        <v>2660</v>
      </c>
      <c r="AG116" s="58">
        <v>900</v>
      </c>
      <c r="AH116" s="58">
        <v>3800</v>
      </c>
      <c r="AI116" s="58"/>
      <c r="AJ116" s="60">
        <f t="shared" si="22"/>
        <v>11.922904527117884</v>
      </c>
      <c r="AK116" s="61"/>
      <c r="AL116" s="61">
        <f t="shared" si="23"/>
        <v>4.1353383458646613</v>
      </c>
      <c r="AM116" s="61">
        <v>3.37</v>
      </c>
      <c r="AN116" s="58"/>
      <c r="AO116" s="58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</row>
    <row r="117" spans="1:64">
      <c r="A117" s="257"/>
      <c r="B117" s="258"/>
      <c r="C117" s="258"/>
      <c r="D117" s="17" t="s">
        <v>32</v>
      </c>
      <c r="E117" s="8">
        <v>2600</v>
      </c>
      <c r="F117" s="9">
        <v>3200</v>
      </c>
      <c r="G117" s="8">
        <v>3200</v>
      </c>
      <c r="H117" s="9"/>
      <c r="I117" s="9"/>
      <c r="J117" s="10">
        <f t="shared" si="18"/>
        <v>9000</v>
      </c>
      <c r="K117" s="11">
        <v>2400</v>
      </c>
      <c r="L117" s="54">
        <v>8800</v>
      </c>
      <c r="M117" s="13">
        <v>2670</v>
      </c>
      <c r="N117" s="14">
        <v>590</v>
      </c>
      <c r="O117" s="54">
        <v>2758.6206896551726</v>
      </c>
      <c r="P117" s="12">
        <f t="shared" si="24"/>
        <v>9000</v>
      </c>
      <c r="Q117" s="15">
        <f t="shared" si="19"/>
        <v>11.967727476467951</v>
      </c>
      <c r="R117" s="15"/>
      <c r="S117" s="16">
        <f t="shared" si="20"/>
        <v>3.3707865168539324</v>
      </c>
      <c r="T117" s="16">
        <v>2.77</v>
      </c>
      <c r="U117" s="13"/>
      <c r="V117" s="13"/>
      <c r="W117" s="56"/>
      <c r="X117" s="37">
        <v>3000</v>
      </c>
      <c r="Y117" s="38">
        <v>3700</v>
      </c>
      <c r="Z117" s="37">
        <v>3700</v>
      </c>
      <c r="AA117" s="38"/>
      <c r="AB117" s="38"/>
      <c r="AC117" s="57">
        <f t="shared" si="21"/>
        <v>10400</v>
      </c>
      <c r="AD117" s="58">
        <v>2500</v>
      </c>
      <c r="AE117" s="58">
        <v>11000</v>
      </c>
      <c r="AF117" s="58">
        <v>2680</v>
      </c>
      <c r="AG117" s="58">
        <v>900</v>
      </c>
      <c r="AH117" s="58">
        <v>3800</v>
      </c>
      <c r="AI117" s="58"/>
      <c r="AJ117" s="60">
        <f t="shared" si="22"/>
        <v>12.01255042581802</v>
      </c>
      <c r="AK117" s="61"/>
      <c r="AL117" s="61">
        <f t="shared" si="23"/>
        <v>3.8805970149253732</v>
      </c>
      <c r="AM117" s="61">
        <v>3.37</v>
      </c>
      <c r="AN117" s="58"/>
      <c r="AO117" s="58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</row>
    <row r="118" spans="1:64">
      <c r="A118" s="257"/>
      <c r="B118" s="258"/>
      <c r="C118" s="258"/>
      <c r="D118" s="17" t="s">
        <v>39</v>
      </c>
      <c r="E118" s="8">
        <v>2400</v>
      </c>
      <c r="F118" s="9">
        <v>2960</v>
      </c>
      <c r="G118" s="8">
        <v>4640</v>
      </c>
      <c r="H118" s="9"/>
      <c r="I118" s="9"/>
      <c r="J118" s="10">
        <f t="shared" si="18"/>
        <v>10000</v>
      </c>
      <c r="K118" s="11">
        <v>3000</v>
      </c>
      <c r="L118" s="54">
        <v>8400</v>
      </c>
      <c r="M118" s="13">
        <v>2730</v>
      </c>
      <c r="N118" s="14">
        <v>590</v>
      </c>
      <c r="O118" s="54">
        <v>2896.5517241379312</v>
      </c>
      <c r="P118" s="12">
        <f t="shared" si="24"/>
        <v>10000</v>
      </c>
      <c r="Q118" s="15">
        <f t="shared" si="19"/>
        <v>12.236665172568356</v>
      </c>
      <c r="R118" s="15"/>
      <c r="S118" s="16">
        <f t="shared" si="20"/>
        <v>3.6630036630036629</v>
      </c>
      <c r="T118" s="16">
        <v>2.77</v>
      </c>
      <c r="U118" s="13"/>
      <c r="V118" s="13"/>
      <c r="W118" s="56"/>
      <c r="X118" s="37">
        <v>2640</v>
      </c>
      <c r="Y118" s="38">
        <v>3256</v>
      </c>
      <c r="Z118" s="37">
        <v>5104</v>
      </c>
      <c r="AA118" s="38"/>
      <c r="AB118" s="38"/>
      <c r="AC118" s="57">
        <f t="shared" si="21"/>
        <v>11000</v>
      </c>
      <c r="AD118" s="58">
        <v>2500</v>
      </c>
      <c r="AE118" s="58">
        <v>11000</v>
      </c>
      <c r="AF118" s="58">
        <v>2600</v>
      </c>
      <c r="AG118" s="58">
        <v>900</v>
      </c>
      <c r="AH118" s="58">
        <v>3800</v>
      </c>
      <c r="AI118" s="58"/>
      <c r="AJ118" s="60">
        <f t="shared" si="22"/>
        <v>11.653966831017481</v>
      </c>
      <c r="AK118" s="61"/>
      <c r="AL118" s="61">
        <f t="shared" si="23"/>
        <v>4.2307692307692308</v>
      </c>
      <c r="AM118" s="61">
        <v>3.37</v>
      </c>
      <c r="AN118" s="58"/>
      <c r="AO118" s="58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</row>
    <row r="119" spans="1:64">
      <c r="A119" s="257"/>
      <c r="B119" s="258"/>
      <c r="C119" s="258"/>
      <c r="D119" s="17" t="s">
        <v>98</v>
      </c>
      <c r="E119" s="8">
        <v>2060</v>
      </c>
      <c r="F119" s="9">
        <v>3970</v>
      </c>
      <c r="G119" s="8">
        <v>3970</v>
      </c>
      <c r="H119" s="9"/>
      <c r="I119" s="9"/>
      <c r="J119" s="10">
        <f t="shared" si="18"/>
        <v>10000</v>
      </c>
      <c r="K119" s="11">
        <v>3000</v>
      </c>
      <c r="L119" s="54">
        <v>8600</v>
      </c>
      <c r="M119" s="13">
        <v>2920</v>
      </c>
      <c r="N119" s="14">
        <v>590</v>
      </c>
      <c r="O119" s="54">
        <v>2965.5172413793102</v>
      </c>
      <c r="P119" s="12">
        <f t="shared" si="24"/>
        <v>10000</v>
      </c>
      <c r="Q119" s="15">
        <f t="shared" si="19"/>
        <v>13.088301210219633</v>
      </c>
      <c r="R119" s="15"/>
      <c r="S119" s="16">
        <f t="shared" si="20"/>
        <v>3.4246575342465753</v>
      </c>
      <c r="T119" s="16">
        <v>2.77</v>
      </c>
      <c r="U119" s="13"/>
      <c r="V119" s="13"/>
      <c r="W119" s="56"/>
      <c r="X119" s="37">
        <v>2260.2739726027394</v>
      </c>
      <c r="Y119" s="38">
        <v>4369.8630136986294</v>
      </c>
      <c r="Z119" s="37">
        <v>4369.8630136986294</v>
      </c>
      <c r="AA119" s="38"/>
      <c r="AB119" s="38"/>
      <c r="AC119" s="57">
        <f t="shared" si="21"/>
        <v>10999.999999999998</v>
      </c>
      <c r="AD119" s="58">
        <v>2500</v>
      </c>
      <c r="AE119" s="58">
        <v>11000</v>
      </c>
      <c r="AF119" s="58">
        <v>2660</v>
      </c>
      <c r="AG119" s="58">
        <v>900</v>
      </c>
      <c r="AH119" s="58">
        <v>3800</v>
      </c>
      <c r="AI119" s="58"/>
      <c r="AJ119" s="60">
        <f t="shared" si="22"/>
        <v>11.922904527117884</v>
      </c>
      <c r="AK119" s="61"/>
      <c r="AL119" s="61">
        <f t="shared" si="23"/>
        <v>4.1353383458646613</v>
      </c>
      <c r="AM119" s="61">
        <v>3.37</v>
      </c>
      <c r="AN119" s="58"/>
      <c r="AO119" s="58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</row>
    <row r="120" spans="1:64">
      <c r="A120" s="257"/>
      <c r="B120" s="258"/>
      <c r="C120" s="258"/>
      <c r="D120" s="17" t="s">
        <v>33</v>
      </c>
      <c r="E120" s="8">
        <v>3200</v>
      </c>
      <c r="F120" s="18">
        <v>3200</v>
      </c>
      <c r="G120" s="8">
        <v>3200</v>
      </c>
      <c r="H120" s="18"/>
      <c r="I120" s="18"/>
      <c r="J120" s="10">
        <f t="shared" si="18"/>
        <v>9600</v>
      </c>
      <c r="K120" s="11">
        <v>3000</v>
      </c>
      <c r="L120" s="54">
        <v>8400</v>
      </c>
      <c r="M120" s="13">
        <v>2750</v>
      </c>
      <c r="N120" s="14">
        <v>590</v>
      </c>
      <c r="O120" s="54">
        <v>2896.5517241379312</v>
      </c>
      <c r="P120" s="12">
        <f t="shared" si="24"/>
        <v>9600</v>
      </c>
      <c r="Q120" s="15">
        <f t="shared" si="19"/>
        <v>12.32631107126849</v>
      </c>
      <c r="R120" s="15"/>
      <c r="S120" s="16">
        <f t="shared" si="20"/>
        <v>3.4909090909090907</v>
      </c>
      <c r="T120" s="16">
        <v>2.77</v>
      </c>
      <c r="U120" s="13"/>
      <c r="V120" s="13"/>
      <c r="W120" s="56"/>
      <c r="X120" s="37">
        <v>3666.6666666666665</v>
      </c>
      <c r="Y120" s="38">
        <v>3666.6666666666665</v>
      </c>
      <c r="Z120" s="37">
        <v>3666.6666666666665</v>
      </c>
      <c r="AA120" s="38"/>
      <c r="AB120" s="38"/>
      <c r="AC120" s="57">
        <f t="shared" si="21"/>
        <v>11000</v>
      </c>
      <c r="AD120" s="58">
        <v>2500</v>
      </c>
      <c r="AE120" s="58">
        <v>11000</v>
      </c>
      <c r="AF120" s="58">
        <v>2700</v>
      </c>
      <c r="AG120" s="58">
        <v>900</v>
      </c>
      <c r="AH120" s="58">
        <v>3800</v>
      </c>
      <c r="AI120" s="58"/>
      <c r="AJ120" s="60">
        <f t="shared" si="22"/>
        <v>12.102196324518154</v>
      </c>
      <c r="AK120" s="61"/>
      <c r="AL120" s="61">
        <f t="shared" si="23"/>
        <v>4.0740740740740744</v>
      </c>
      <c r="AM120" s="61">
        <v>3.37</v>
      </c>
      <c r="AN120" s="58"/>
      <c r="AO120" s="58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</row>
    <row r="121" spans="1:64">
      <c r="A121" s="257"/>
      <c r="B121" s="258"/>
      <c r="C121" s="258"/>
      <c r="D121" s="17" t="s">
        <v>40</v>
      </c>
      <c r="E121" s="8">
        <v>2800</v>
      </c>
      <c r="F121" s="18">
        <v>2800</v>
      </c>
      <c r="G121" s="8">
        <v>4400</v>
      </c>
      <c r="H121" s="9"/>
      <c r="I121" s="9"/>
      <c r="J121" s="10">
        <f t="shared" si="18"/>
        <v>10000</v>
      </c>
      <c r="K121" s="11">
        <v>3000</v>
      </c>
      <c r="L121" s="54">
        <v>8600</v>
      </c>
      <c r="M121" s="13">
        <v>2850</v>
      </c>
      <c r="N121" s="14">
        <v>590</v>
      </c>
      <c r="O121" s="54">
        <v>2965.5172413793102</v>
      </c>
      <c r="P121" s="12">
        <f t="shared" si="24"/>
        <v>10000</v>
      </c>
      <c r="Q121" s="15">
        <f t="shared" si="19"/>
        <v>12.774540564769163</v>
      </c>
      <c r="R121" s="15"/>
      <c r="S121" s="16">
        <f t="shared" si="20"/>
        <v>3.5087719298245612</v>
      </c>
      <c r="T121" s="16">
        <v>2.77</v>
      </c>
      <c r="U121" s="13"/>
      <c r="V121" s="13"/>
      <c r="W121" s="56"/>
      <c r="X121" s="37">
        <v>3083.333333333333</v>
      </c>
      <c r="Y121" s="97">
        <v>3083.333333333333</v>
      </c>
      <c r="Z121" s="37">
        <v>4833.3333333333339</v>
      </c>
      <c r="AA121" s="38"/>
      <c r="AB121" s="38"/>
      <c r="AC121" s="57">
        <f t="shared" si="21"/>
        <v>11000</v>
      </c>
      <c r="AD121" s="58">
        <v>2500</v>
      </c>
      <c r="AE121" s="58">
        <v>11000</v>
      </c>
      <c r="AF121" s="58">
        <v>2600</v>
      </c>
      <c r="AG121" s="58">
        <v>900</v>
      </c>
      <c r="AH121" s="58">
        <v>3800</v>
      </c>
      <c r="AI121" s="58"/>
      <c r="AJ121" s="60">
        <f t="shared" si="22"/>
        <v>11.653966831017481</v>
      </c>
      <c r="AK121" s="61"/>
      <c r="AL121" s="61">
        <f t="shared" si="23"/>
        <v>4.2307692307692308</v>
      </c>
      <c r="AM121" s="61">
        <v>3.37</v>
      </c>
      <c r="AN121" s="58"/>
      <c r="AO121" s="58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</row>
    <row r="122" spans="1:64">
      <c r="A122" s="257"/>
      <c r="B122" s="258"/>
      <c r="C122" s="258"/>
      <c r="D122" s="17" t="s">
        <v>99</v>
      </c>
      <c r="E122" s="8">
        <v>2420</v>
      </c>
      <c r="F122" s="9">
        <v>3790</v>
      </c>
      <c r="G122" s="8">
        <v>3790</v>
      </c>
      <c r="H122" s="9"/>
      <c r="I122" s="9"/>
      <c r="J122" s="10">
        <f t="shared" si="18"/>
        <v>10000</v>
      </c>
      <c r="K122" s="11">
        <v>3000</v>
      </c>
      <c r="L122" s="54">
        <v>8600</v>
      </c>
      <c r="M122" s="13">
        <v>2950</v>
      </c>
      <c r="N122" s="14">
        <v>590</v>
      </c>
      <c r="O122" s="54">
        <v>2965.5172413793102</v>
      </c>
      <c r="P122" s="12">
        <f t="shared" si="24"/>
        <v>10000</v>
      </c>
      <c r="Q122" s="15">
        <f t="shared" si="19"/>
        <v>13.222770058269834</v>
      </c>
      <c r="R122" s="15"/>
      <c r="S122" s="16">
        <f t="shared" si="20"/>
        <v>3.3898305084745761</v>
      </c>
      <c r="T122" s="16">
        <v>2.77</v>
      </c>
      <c r="U122" s="13"/>
      <c r="V122" s="13"/>
      <c r="W122" s="56"/>
      <c r="X122" s="37">
        <v>2660.1307189542486</v>
      </c>
      <c r="Y122" s="97">
        <v>4169.9346405228762</v>
      </c>
      <c r="Z122" s="37">
        <v>4169.9346405228762</v>
      </c>
      <c r="AA122" s="38"/>
      <c r="AB122" s="38"/>
      <c r="AC122" s="57">
        <f t="shared" si="21"/>
        <v>11000</v>
      </c>
      <c r="AD122" s="58">
        <v>2500</v>
      </c>
      <c r="AE122" s="58">
        <v>11000</v>
      </c>
      <c r="AF122" s="58">
        <v>2600</v>
      </c>
      <c r="AG122" s="58">
        <v>900</v>
      </c>
      <c r="AH122" s="58">
        <v>3800</v>
      </c>
      <c r="AI122" s="58"/>
      <c r="AJ122" s="60">
        <f t="shared" si="22"/>
        <v>11.653966831017481</v>
      </c>
      <c r="AK122" s="61"/>
      <c r="AL122" s="61">
        <f t="shared" si="23"/>
        <v>4.2307692307692308</v>
      </c>
      <c r="AM122" s="61">
        <v>3.37</v>
      </c>
      <c r="AN122" s="58"/>
      <c r="AO122" s="58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</row>
    <row r="123" spans="1:64">
      <c r="A123" s="257"/>
      <c r="B123" s="258"/>
      <c r="C123" s="258"/>
      <c r="D123" s="17" t="s">
        <v>100</v>
      </c>
      <c r="E123" s="8">
        <v>2100</v>
      </c>
      <c r="F123" s="9">
        <v>2100</v>
      </c>
      <c r="G123" s="8">
        <v>2100</v>
      </c>
      <c r="H123" s="9">
        <v>2100</v>
      </c>
      <c r="I123" s="9"/>
      <c r="J123" s="10">
        <f t="shared" si="18"/>
        <v>8400</v>
      </c>
      <c r="K123" s="11">
        <v>2400</v>
      </c>
      <c r="L123" s="54">
        <v>9500</v>
      </c>
      <c r="M123" s="13">
        <v>2600</v>
      </c>
      <c r="N123" s="14">
        <v>1000</v>
      </c>
      <c r="O123" s="54">
        <v>2965.5172413793102</v>
      </c>
      <c r="P123" s="12">
        <f t="shared" si="24"/>
        <v>8400</v>
      </c>
      <c r="Q123" s="15">
        <f t="shared" si="19"/>
        <v>11.653966831017481</v>
      </c>
      <c r="R123" s="16">
        <v>6.5</v>
      </c>
      <c r="S123" s="16">
        <f t="shared" si="20"/>
        <v>3.2307692307692308</v>
      </c>
      <c r="T123" s="16">
        <v>2.77</v>
      </c>
      <c r="U123" s="13" t="s">
        <v>76</v>
      </c>
      <c r="V123" s="10">
        <f t="shared" ref="V123:V151" si="25">J123*350/R123/1000</f>
        <v>452.30769230769232</v>
      </c>
      <c r="W123" s="56"/>
      <c r="X123" s="37">
        <v>2600</v>
      </c>
      <c r="Y123" s="97">
        <v>2600</v>
      </c>
      <c r="Z123" s="37">
        <v>2600</v>
      </c>
      <c r="AA123" s="38">
        <v>2600</v>
      </c>
      <c r="AB123" s="38"/>
      <c r="AC123" s="57">
        <f t="shared" si="21"/>
        <v>10400</v>
      </c>
      <c r="AD123" s="58">
        <v>3000</v>
      </c>
      <c r="AE123" s="58">
        <v>11000</v>
      </c>
      <c r="AF123" s="58">
        <v>2760</v>
      </c>
      <c r="AG123" s="58">
        <v>1000</v>
      </c>
      <c r="AH123" s="58">
        <v>4000</v>
      </c>
      <c r="AI123" s="58"/>
      <c r="AJ123" s="60">
        <f t="shared" si="22"/>
        <v>12.371134020618557</v>
      </c>
      <c r="AK123" s="16">
        <v>3.9</v>
      </c>
      <c r="AL123" s="61">
        <f t="shared" si="23"/>
        <v>3.7681159420289854</v>
      </c>
      <c r="AM123" s="61">
        <v>3.37</v>
      </c>
      <c r="AN123" s="58" t="s">
        <v>101</v>
      </c>
      <c r="AO123" s="59">
        <f t="shared" ref="AO123:AO151" si="26">AC123*1400/AK123/1000</f>
        <v>3733.3333333333335</v>
      </c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</row>
    <row r="124" spans="1:64">
      <c r="A124" s="257"/>
      <c r="B124" s="258"/>
      <c r="C124" s="258"/>
      <c r="D124" s="17" t="s">
        <v>102</v>
      </c>
      <c r="E124" s="8">
        <v>2100</v>
      </c>
      <c r="F124" s="9">
        <v>2100</v>
      </c>
      <c r="G124" s="8">
        <v>2100</v>
      </c>
      <c r="H124" s="9">
        <v>2600</v>
      </c>
      <c r="I124" s="9"/>
      <c r="J124" s="10">
        <f t="shared" si="18"/>
        <v>8900</v>
      </c>
      <c r="K124" s="11">
        <v>2400</v>
      </c>
      <c r="L124" s="54">
        <v>9600</v>
      </c>
      <c r="M124" s="13">
        <v>2590</v>
      </c>
      <c r="N124" s="14">
        <v>1000</v>
      </c>
      <c r="O124" s="54">
        <v>2965.5172413793102</v>
      </c>
      <c r="P124" s="12">
        <f t="shared" si="24"/>
        <v>8900</v>
      </c>
      <c r="Q124" s="15">
        <f t="shared" si="19"/>
        <v>11.609143881667414</v>
      </c>
      <c r="R124" s="16">
        <v>6.53</v>
      </c>
      <c r="S124" s="16">
        <f t="shared" si="20"/>
        <v>3.4362934362934361</v>
      </c>
      <c r="T124" s="16">
        <v>2.77</v>
      </c>
      <c r="U124" s="13" t="s">
        <v>76</v>
      </c>
      <c r="V124" s="10">
        <f t="shared" si="25"/>
        <v>477.02909647779472</v>
      </c>
      <c r="W124" s="56"/>
      <c r="X124" s="37">
        <v>2600</v>
      </c>
      <c r="Y124" s="38">
        <v>2600</v>
      </c>
      <c r="Z124" s="37">
        <v>2600</v>
      </c>
      <c r="AA124" s="38">
        <v>3000</v>
      </c>
      <c r="AB124" s="38"/>
      <c r="AC124" s="57">
        <f t="shared" si="21"/>
        <v>10800</v>
      </c>
      <c r="AD124" s="58">
        <v>3000</v>
      </c>
      <c r="AE124" s="58">
        <v>11000</v>
      </c>
      <c r="AF124" s="58">
        <v>2740</v>
      </c>
      <c r="AG124" s="58">
        <v>1000</v>
      </c>
      <c r="AH124" s="58">
        <v>4000</v>
      </c>
      <c r="AI124" s="58"/>
      <c r="AJ124" s="60">
        <f t="shared" si="22"/>
        <v>12.281488121918422</v>
      </c>
      <c r="AK124" s="16">
        <v>3.92</v>
      </c>
      <c r="AL124" s="61">
        <f t="shared" si="23"/>
        <v>3.9416058394160585</v>
      </c>
      <c r="AM124" s="61">
        <v>3.37</v>
      </c>
      <c r="AN124" s="58" t="s">
        <v>101</v>
      </c>
      <c r="AO124" s="59">
        <f t="shared" si="26"/>
        <v>3857.1428571428573</v>
      </c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</row>
    <row r="125" spans="1:64">
      <c r="A125" s="257"/>
      <c r="B125" s="258"/>
      <c r="C125" s="258"/>
      <c r="D125" s="17" t="s">
        <v>103</v>
      </c>
      <c r="E125" s="8">
        <v>2100</v>
      </c>
      <c r="F125" s="9">
        <v>2100</v>
      </c>
      <c r="G125" s="8">
        <v>2100</v>
      </c>
      <c r="H125" s="9">
        <v>3200</v>
      </c>
      <c r="I125" s="9"/>
      <c r="J125" s="10">
        <f t="shared" si="18"/>
        <v>9500</v>
      </c>
      <c r="K125" s="11">
        <v>2400</v>
      </c>
      <c r="L125" s="54">
        <v>9700</v>
      </c>
      <c r="M125" s="13">
        <v>2680</v>
      </c>
      <c r="N125" s="14">
        <v>1000</v>
      </c>
      <c r="O125" s="54">
        <v>3034.4827586206898</v>
      </c>
      <c r="P125" s="12">
        <f t="shared" si="24"/>
        <v>9500</v>
      </c>
      <c r="Q125" s="15">
        <f t="shared" si="19"/>
        <v>12.01255042581802</v>
      </c>
      <c r="R125" s="16">
        <v>6.65</v>
      </c>
      <c r="S125" s="16">
        <f t="shared" si="20"/>
        <v>3.544776119402985</v>
      </c>
      <c r="T125" s="16">
        <v>2.77</v>
      </c>
      <c r="U125" s="13" t="s">
        <v>76</v>
      </c>
      <c r="V125" s="10">
        <f t="shared" si="25"/>
        <v>500</v>
      </c>
      <c r="W125" s="56"/>
      <c r="X125" s="37">
        <v>2486.9565217391305</v>
      </c>
      <c r="Y125" s="97">
        <v>2486.9565217391305</v>
      </c>
      <c r="Z125" s="37">
        <v>2486.9565217391305</v>
      </c>
      <c r="AA125" s="38">
        <v>3539.1304347826085</v>
      </c>
      <c r="AB125" s="38"/>
      <c r="AC125" s="57">
        <f t="shared" si="21"/>
        <v>11000</v>
      </c>
      <c r="AD125" s="58">
        <v>3000</v>
      </c>
      <c r="AE125" s="58">
        <v>11000</v>
      </c>
      <c r="AF125" s="58">
        <v>2720</v>
      </c>
      <c r="AG125" s="58">
        <v>1000</v>
      </c>
      <c r="AH125" s="58">
        <v>4000</v>
      </c>
      <c r="AI125" s="58"/>
      <c r="AJ125" s="60">
        <f t="shared" si="22"/>
        <v>12.191842223218288</v>
      </c>
      <c r="AK125" s="16">
        <v>3.9499999999999997</v>
      </c>
      <c r="AL125" s="61">
        <f t="shared" si="23"/>
        <v>4.0441176470588234</v>
      </c>
      <c r="AM125" s="61">
        <v>3.37</v>
      </c>
      <c r="AN125" s="58" t="s">
        <v>101</v>
      </c>
      <c r="AO125" s="59">
        <f t="shared" si="26"/>
        <v>3898.7341772151904</v>
      </c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</row>
    <row r="126" spans="1:64">
      <c r="A126" s="257"/>
      <c r="B126" s="258"/>
      <c r="C126" s="258"/>
      <c r="D126" s="17" t="s">
        <v>104</v>
      </c>
      <c r="E126" s="8">
        <v>1860</v>
      </c>
      <c r="F126" s="9">
        <v>1860</v>
      </c>
      <c r="G126" s="8">
        <v>1860</v>
      </c>
      <c r="H126" s="9">
        <v>4420</v>
      </c>
      <c r="I126" s="9"/>
      <c r="J126" s="10">
        <f t="shared" si="18"/>
        <v>10000</v>
      </c>
      <c r="K126" s="11">
        <v>3000</v>
      </c>
      <c r="L126" s="54">
        <v>9900</v>
      </c>
      <c r="M126" s="13">
        <v>2880</v>
      </c>
      <c r="N126" s="14">
        <v>1000</v>
      </c>
      <c r="O126" s="54">
        <v>3103.4482758620688</v>
      </c>
      <c r="P126" s="12">
        <f t="shared" si="24"/>
        <v>10000</v>
      </c>
      <c r="Q126" s="15">
        <f t="shared" si="19"/>
        <v>12.909009412819364</v>
      </c>
      <c r="R126" s="16">
        <v>6.71</v>
      </c>
      <c r="S126" s="16">
        <f t="shared" si="20"/>
        <v>3.4722222222222223</v>
      </c>
      <c r="T126" s="16">
        <v>2.77</v>
      </c>
      <c r="U126" s="13" t="s">
        <v>76</v>
      </c>
      <c r="V126" s="10">
        <f t="shared" si="25"/>
        <v>521.60953800298068</v>
      </c>
      <c r="W126" s="56"/>
      <c r="X126" s="37">
        <v>2102.9411764705878</v>
      </c>
      <c r="Y126" s="38">
        <v>2102.9411764705878</v>
      </c>
      <c r="Z126" s="37">
        <v>2102.9411764705878</v>
      </c>
      <c r="AA126" s="38">
        <v>4691.1764705882351</v>
      </c>
      <c r="AB126" s="38"/>
      <c r="AC126" s="57">
        <f t="shared" si="21"/>
        <v>11000</v>
      </c>
      <c r="AD126" s="58">
        <v>3000</v>
      </c>
      <c r="AE126" s="58">
        <v>11000</v>
      </c>
      <c r="AF126" s="58">
        <v>2600</v>
      </c>
      <c r="AG126" s="58">
        <v>1000</v>
      </c>
      <c r="AH126" s="58">
        <v>4000</v>
      </c>
      <c r="AI126" s="58"/>
      <c r="AJ126" s="60">
        <f t="shared" si="22"/>
        <v>11.653966831017481</v>
      </c>
      <c r="AK126" s="16">
        <v>4.01</v>
      </c>
      <c r="AL126" s="61">
        <f t="shared" si="23"/>
        <v>4.2307692307692308</v>
      </c>
      <c r="AM126" s="61">
        <v>3.37</v>
      </c>
      <c r="AN126" s="58" t="s">
        <v>77</v>
      </c>
      <c r="AO126" s="59">
        <f t="shared" si="26"/>
        <v>3840.3990024937657</v>
      </c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</row>
    <row r="127" spans="1:64">
      <c r="A127" s="257"/>
      <c r="B127" s="258"/>
      <c r="C127" s="258"/>
      <c r="D127" s="17" t="s">
        <v>105</v>
      </c>
      <c r="E127" s="8">
        <v>2100</v>
      </c>
      <c r="F127" s="9">
        <v>2100</v>
      </c>
      <c r="G127" s="8">
        <v>2600</v>
      </c>
      <c r="H127" s="18">
        <v>2600</v>
      </c>
      <c r="I127" s="18"/>
      <c r="J127" s="10">
        <f t="shared" si="18"/>
        <v>9400</v>
      </c>
      <c r="K127" s="11">
        <v>2400</v>
      </c>
      <c r="L127" s="54">
        <v>10500</v>
      </c>
      <c r="M127" s="13">
        <v>2880</v>
      </c>
      <c r="N127" s="14">
        <v>1000</v>
      </c>
      <c r="O127" s="54">
        <v>3034.4827586206898</v>
      </c>
      <c r="P127" s="12">
        <f t="shared" si="24"/>
        <v>9400</v>
      </c>
      <c r="Q127" s="15">
        <f t="shared" si="19"/>
        <v>12.909009412819364</v>
      </c>
      <c r="R127" s="16">
        <v>6.63</v>
      </c>
      <c r="S127" s="16">
        <f t="shared" si="20"/>
        <v>3.2638888888888888</v>
      </c>
      <c r="T127" s="16">
        <v>2.77</v>
      </c>
      <c r="U127" s="13" t="s">
        <v>76</v>
      </c>
      <c r="V127" s="10">
        <f t="shared" si="25"/>
        <v>496.22926093514326</v>
      </c>
      <c r="W127" s="56"/>
      <c r="X127" s="37">
        <v>2553.5714285714289</v>
      </c>
      <c r="Y127" s="97">
        <v>2553.5714285714289</v>
      </c>
      <c r="Z127" s="37">
        <v>2946.4285714285711</v>
      </c>
      <c r="AA127" s="38">
        <v>2946.4285714285711</v>
      </c>
      <c r="AB127" s="38"/>
      <c r="AC127" s="57">
        <f t="shared" si="21"/>
        <v>11000</v>
      </c>
      <c r="AD127" s="58">
        <v>3000</v>
      </c>
      <c r="AE127" s="58">
        <v>11000</v>
      </c>
      <c r="AF127" s="58">
        <v>2720</v>
      </c>
      <c r="AG127" s="58">
        <v>1000</v>
      </c>
      <c r="AH127" s="58">
        <v>4000</v>
      </c>
      <c r="AI127" s="58"/>
      <c r="AJ127" s="60">
        <f t="shared" si="22"/>
        <v>12.191842223218288</v>
      </c>
      <c r="AK127" s="16">
        <v>3.9299999999999997</v>
      </c>
      <c r="AL127" s="61">
        <f t="shared" si="23"/>
        <v>4.0441176470588234</v>
      </c>
      <c r="AM127" s="61">
        <v>3.37</v>
      </c>
      <c r="AN127" s="58" t="s">
        <v>101</v>
      </c>
      <c r="AO127" s="59">
        <f t="shared" si="26"/>
        <v>3918.5750636132316</v>
      </c>
      <c r="AP127" s="31"/>
      <c r="AQ127" s="30"/>
      <c r="AR127" s="30"/>
      <c r="AS127" s="30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</row>
    <row r="128" spans="1:64">
      <c r="A128" s="257"/>
      <c r="B128" s="258"/>
      <c r="C128" s="258"/>
      <c r="D128" s="17" t="s">
        <v>106</v>
      </c>
      <c r="E128" s="8">
        <v>2100</v>
      </c>
      <c r="F128" s="9">
        <v>2100</v>
      </c>
      <c r="G128" s="8">
        <v>2600</v>
      </c>
      <c r="H128" s="9">
        <v>3200</v>
      </c>
      <c r="I128" s="9"/>
      <c r="J128" s="10">
        <f t="shared" si="18"/>
        <v>10000</v>
      </c>
      <c r="K128" s="11">
        <v>2400</v>
      </c>
      <c r="L128" s="54">
        <v>10300</v>
      </c>
      <c r="M128" s="13">
        <v>2860</v>
      </c>
      <c r="N128" s="14">
        <v>1000</v>
      </c>
      <c r="O128" s="54">
        <v>3034.4827586206898</v>
      </c>
      <c r="P128" s="12">
        <f t="shared" si="24"/>
        <v>10000</v>
      </c>
      <c r="Q128" s="15">
        <f t="shared" si="19"/>
        <v>12.81936351411923</v>
      </c>
      <c r="R128" s="16">
        <v>6.65</v>
      </c>
      <c r="S128" s="16">
        <f t="shared" si="20"/>
        <v>3.4965034965034967</v>
      </c>
      <c r="T128" s="16">
        <v>2.77</v>
      </c>
      <c r="U128" s="13" t="s">
        <v>76</v>
      </c>
      <c r="V128" s="10">
        <f t="shared" si="25"/>
        <v>526.31578947368416</v>
      </c>
      <c r="W128" s="56"/>
      <c r="X128" s="37">
        <v>2403.3613445378151</v>
      </c>
      <c r="Y128" s="38">
        <v>2403.3613445378151</v>
      </c>
      <c r="Z128" s="37">
        <v>2773.1092436974791</v>
      </c>
      <c r="AA128" s="38">
        <v>3420.1680672268908</v>
      </c>
      <c r="AB128" s="38"/>
      <c r="AC128" s="57">
        <f t="shared" si="21"/>
        <v>11000</v>
      </c>
      <c r="AD128" s="58">
        <v>3000</v>
      </c>
      <c r="AE128" s="58">
        <v>11000</v>
      </c>
      <c r="AF128" s="58">
        <v>2660</v>
      </c>
      <c r="AG128" s="58">
        <v>1000</v>
      </c>
      <c r="AH128" s="58">
        <v>4000</v>
      </c>
      <c r="AI128" s="58"/>
      <c r="AJ128" s="60">
        <f t="shared" si="22"/>
        <v>11.922904527117884</v>
      </c>
      <c r="AK128" s="16">
        <v>3.9499999999999997</v>
      </c>
      <c r="AL128" s="61">
        <f t="shared" si="23"/>
        <v>4.1353383458646613</v>
      </c>
      <c r="AM128" s="61">
        <v>3.37</v>
      </c>
      <c r="AN128" s="58" t="s">
        <v>101</v>
      </c>
      <c r="AO128" s="59">
        <f t="shared" si="26"/>
        <v>3898.7341772151904</v>
      </c>
      <c r="AP128" s="31"/>
      <c r="AQ128" s="98"/>
      <c r="AR128" s="98"/>
      <c r="AS128" s="98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</row>
    <row r="129" spans="1:64">
      <c r="A129" s="257"/>
      <c r="B129" s="258"/>
      <c r="C129" s="258"/>
      <c r="D129" s="17" t="s">
        <v>107</v>
      </c>
      <c r="E129" s="8">
        <v>1779.6610169491526</v>
      </c>
      <c r="F129" s="9">
        <v>1779.6610169491526</v>
      </c>
      <c r="G129" s="8">
        <v>2200</v>
      </c>
      <c r="H129" s="9">
        <v>4240</v>
      </c>
      <c r="I129" s="9"/>
      <c r="J129" s="10">
        <v>10000</v>
      </c>
      <c r="K129" s="11">
        <v>2400</v>
      </c>
      <c r="L129" s="54">
        <v>10600</v>
      </c>
      <c r="M129" s="13">
        <v>2980</v>
      </c>
      <c r="N129" s="14">
        <v>1000</v>
      </c>
      <c r="O129" s="54">
        <v>3034.4827586206898</v>
      </c>
      <c r="P129" s="12">
        <f t="shared" si="24"/>
        <v>10000</v>
      </c>
      <c r="Q129" s="15">
        <f t="shared" si="19"/>
        <v>13.357238906320037</v>
      </c>
      <c r="R129" s="16">
        <v>6.69</v>
      </c>
      <c r="S129" s="16">
        <f t="shared" si="20"/>
        <v>3.3557046979865772</v>
      </c>
      <c r="T129" s="16">
        <v>2.77</v>
      </c>
      <c r="U129" s="13" t="s">
        <v>76</v>
      </c>
      <c r="V129" s="10">
        <f t="shared" si="25"/>
        <v>523.16890881913298</v>
      </c>
      <c r="W129" s="56"/>
      <c r="X129" s="37">
        <v>2042.8571428571431</v>
      </c>
      <c r="Y129" s="38">
        <v>2042.8571428571431</v>
      </c>
      <c r="Z129" s="37">
        <v>2357.1428571428569</v>
      </c>
      <c r="AA129" s="38">
        <v>4557.1428571428578</v>
      </c>
      <c r="AB129" s="38"/>
      <c r="AC129" s="57">
        <f t="shared" si="21"/>
        <v>11000</v>
      </c>
      <c r="AD129" s="58">
        <v>3000</v>
      </c>
      <c r="AE129" s="58">
        <v>11000</v>
      </c>
      <c r="AF129" s="58">
        <v>2540</v>
      </c>
      <c r="AG129" s="58">
        <v>1000</v>
      </c>
      <c r="AH129" s="58">
        <v>4000</v>
      </c>
      <c r="AI129" s="58"/>
      <c r="AJ129" s="60">
        <f t="shared" si="22"/>
        <v>11.385029134917078</v>
      </c>
      <c r="AK129" s="16">
        <v>3.9899999999999998</v>
      </c>
      <c r="AL129" s="61">
        <f t="shared" si="23"/>
        <v>4.3307086614173231</v>
      </c>
      <c r="AM129" s="61">
        <v>3.37</v>
      </c>
      <c r="AN129" s="58" t="s">
        <v>101</v>
      </c>
      <c r="AO129" s="59">
        <f t="shared" si="26"/>
        <v>3859.6491228070181</v>
      </c>
      <c r="AP129" s="31"/>
      <c r="AQ129" s="98"/>
      <c r="AR129" s="99"/>
      <c r="AS129" s="100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</row>
    <row r="130" spans="1:64">
      <c r="A130" s="257"/>
      <c r="B130" s="258"/>
      <c r="C130" s="258"/>
      <c r="D130" s="17" t="s">
        <v>108</v>
      </c>
      <c r="E130" s="8">
        <v>1980</v>
      </c>
      <c r="F130" s="9">
        <v>1980</v>
      </c>
      <c r="G130" s="8">
        <v>3020</v>
      </c>
      <c r="H130" s="9">
        <v>3020</v>
      </c>
      <c r="I130" s="9"/>
      <c r="J130" s="10">
        <f t="shared" si="18"/>
        <v>10000</v>
      </c>
      <c r="K130" s="11">
        <v>2400</v>
      </c>
      <c r="L130" s="54">
        <v>10600</v>
      </c>
      <c r="M130" s="13">
        <v>2850</v>
      </c>
      <c r="N130" s="14">
        <v>1000</v>
      </c>
      <c r="O130" s="54">
        <v>3034.4827586206898</v>
      </c>
      <c r="P130" s="12">
        <f t="shared" si="24"/>
        <v>10000</v>
      </c>
      <c r="Q130" s="15">
        <f t="shared" si="19"/>
        <v>12.774540564769163</v>
      </c>
      <c r="R130" s="16">
        <v>6.68</v>
      </c>
      <c r="S130" s="16">
        <f t="shared" si="20"/>
        <v>3.5087719298245612</v>
      </c>
      <c r="T130" s="16">
        <v>2.77</v>
      </c>
      <c r="U130" s="13" t="s">
        <v>76</v>
      </c>
      <c r="V130" s="10">
        <f t="shared" si="25"/>
        <v>523.95209580838321</v>
      </c>
      <c r="W130" s="56"/>
      <c r="X130" s="37">
        <v>2269.8412698412694</v>
      </c>
      <c r="Y130" s="38">
        <v>2269.8412698412694</v>
      </c>
      <c r="Z130" s="37">
        <v>3230.1587301587306</v>
      </c>
      <c r="AA130" s="38">
        <v>3230.1587301587306</v>
      </c>
      <c r="AB130" s="38"/>
      <c r="AC130" s="57">
        <f t="shared" si="21"/>
        <v>11000</v>
      </c>
      <c r="AD130" s="58">
        <v>3000</v>
      </c>
      <c r="AE130" s="58">
        <v>11000</v>
      </c>
      <c r="AF130" s="58">
        <v>2610</v>
      </c>
      <c r="AG130" s="58">
        <v>1000</v>
      </c>
      <c r="AH130" s="58">
        <v>4000</v>
      </c>
      <c r="AI130" s="58"/>
      <c r="AJ130" s="60">
        <f t="shared" si="22"/>
        <v>11.698789780367548</v>
      </c>
      <c r="AK130" s="16">
        <v>3.98</v>
      </c>
      <c r="AL130" s="61">
        <f t="shared" si="23"/>
        <v>4.2145593869731801</v>
      </c>
      <c r="AM130" s="61">
        <v>3.37</v>
      </c>
      <c r="AN130" s="58" t="s">
        <v>101</v>
      </c>
      <c r="AO130" s="59">
        <f t="shared" si="26"/>
        <v>3869.3467336683416</v>
      </c>
      <c r="AP130" s="31"/>
      <c r="AQ130" s="98"/>
      <c r="AR130" s="99"/>
      <c r="AS130" s="100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</row>
    <row r="131" spans="1:64">
      <c r="A131" s="257"/>
      <c r="B131" s="258"/>
      <c r="C131" s="258"/>
      <c r="D131" s="17" t="s">
        <v>109</v>
      </c>
      <c r="E131" s="8">
        <v>1700</v>
      </c>
      <c r="F131" s="9">
        <v>1700</v>
      </c>
      <c r="G131" s="8">
        <v>2580</v>
      </c>
      <c r="H131" s="9">
        <v>4020</v>
      </c>
      <c r="I131" s="9"/>
      <c r="J131" s="10">
        <f t="shared" si="18"/>
        <v>10000</v>
      </c>
      <c r="K131" s="11">
        <v>3000</v>
      </c>
      <c r="L131" s="54">
        <v>10700</v>
      </c>
      <c r="M131" s="13">
        <v>2940</v>
      </c>
      <c r="N131" s="14">
        <v>1000</v>
      </c>
      <c r="O131" s="54">
        <v>3103.4482758620688</v>
      </c>
      <c r="P131" s="12">
        <f t="shared" si="24"/>
        <v>10000</v>
      </c>
      <c r="Q131" s="15">
        <f t="shared" si="19"/>
        <v>13.177947108919767</v>
      </c>
      <c r="R131" s="16">
        <v>6.73</v>
      </c>
      <c r="S131" s="16">
        <f t="shared" si="20"/>
        <v>3.4013605442176869</v>
      </c>
      <c r="T131" s="16">
        <v>2.77</v>
      </c>
      <c r="U131" s="13" t="s">
        <v>76</v>
      </c>
      <c r="V131" s="10">
        <f t="shared" si="25"/>
        <v>520.05943536404163</v>
      </c>
      <c r="W131" s="56"/>
      <c r="X131" s="37">
        <v>1945.5782312925169</v>
      </c>
      <c r="Y131" s="38">
        <v>1945.5782312925169</v>
      </c>
      <c r="Z131" s="37">
        <v>2768.7074829931971</v>
      </c>
      <c r="AA131" s="38">
        <v>4340.1360544217687</v>
      </c>
      <c r="AB131" s="38"/>
      <c r="AC131" s="57">
        <f t="shared" si="21"/>
        <v>11000</v>
      </c>
      <c r="AD131" s="58">
        <v>3000</v>
      </c>
      <c r="AE131" s="58">
        <v>11000</v>
      </c>
      <c r="AF131" s="58">
        <v>2750</v>
      </c>
      <c r="AG131" s="58">
        <v>1000</v>
      </c>
      <c r="AH131" s="58">
        <v>4000</v>
      </c>
      <c r="AI131" s="58"/>
      <c r="AJ131" s="60">
        <f t="shared" si="22"/>
        <v>12.32631107126849</v>
      </c>
      <c r="AK131" s="16">
        <v>4.03</v>
      </c>
      <c r="AL131" s="61">
        <f t="shared" si="23"/>
        <v>4</v>
      </c>
      <c r="AM131" s="61">
        <v>3.37</v>
      </c>
      <c r="AN131" s="58" t="s">
        <v>77</v>
      </c>
      <c r="AO131" s="59">
        <f t="shared" si="26"/>
        <v>3821.3399503722085</v>
      </c>
      <c r="AP131" s="31"/>
      <c r="AQ131" s="98"/>
      <c r="AR131" s="99"/>
      <c r="AS131" s="100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</row>
    <row r="132" spans="1:64">
      <c r="A132" s="257"/>
      <c r="B132" s="258"/>
      <c r="C132" s="258"/>
      <c r="D132" s="17" t="s">
        <v>110</v>
      </c>
      <c r="E132" s="8">
        <v>1480</v>
      </c>
      <c r="F132" s="9">
        <v>1480</v>
      </c>
      <c r="G132" s="8">
        <v>3520</v>
      </c>
      <c r="H132" s="9">
        <v>3520</v>
      </c>
      <c r="I132" s="9"/>
      <c r="J132" s="10">
        <f t="shared" si="18"/>
        <v>10000</v>
      </c>
      <c r="K132" s="11">
        <v>3000</v>
      </c>
      <c r="L132" s="54">
        <v>10800</v>
      </c>
      <c r="M132" s="13">
        <v>2940</v>
      </c>
      <c r="N132" s="14">
        <v>1000</v>
      </c>
      <c r="O132" s="54">
        <v>3103.4482758620688</v>
      </c>
      <c r="P132" s="12">
        <f t="shared" si="24"/>
        <v>10000</v>
      </c>
      <c r="Q132" s="15">
        <f t="shared" si="19"/>
        <v>13.177947108919767</v>
      </c>
      <c r="R132" s="16">
        <v>6.75</v>
      </c>
      <c r="S132" s="16">
        <f t="shared" si="20"/>
        <v>3.4013605442176869</v>
      </c>
      <c r="T132" s="16">
        <v>2.77</v>
      </c>
      <c r="U132" s="13" t="s">
        <v>76</v>
      </c>
      <c r="V132" s="10">
        <f t="shared" si="25"/>
        <v>518.51851851851859</v>
      </c>
      <c r="W132" s="56"/>
      <c r="X132" s="37">
        <v>1702.3809523809525</v>
      </c>
      <c r="Y132" s="38">
        <v>1702.3809523809525</v>
      </c>
      <c r="Z132" s="37">
        <v>3797.6190476190473</v>
      </c>
      <c r="AA132" s="38">
        <v>3797.6190476190473</v>
      </c>
      <c r="AB132" s="38"/>
      <c r="AC132" s="57">
        <f t="shared" si="21"/>
        <v>11000</v>
      </c>
      <c r="AD132" s="58">
        <v>3000</v>
      </c>
      <c r="AE132" s="58">
        <v>11000</v>
      </c>
      <c r="AF132" s="58">
        <v>2750</v>
      </c>
      <c r="AG132" s="58">
        <v>1000</v>
      </c>
      <c r="AH132" s="58">
        <v>4000</v>
      </c>
      <c r="AI132" s="58"/>
      <c r="AJ132" s="60">
        <f t="shared" si="22"/>
        <v>12.32631107126849</v>
      </c>
      <c r="AK132" s="16">
        <v>4.05</v>
      </c>
      <c r="AL132" s="61">
        <f t="shared" si="23"/>
        <v>4</v>
      </c>
      <c r="AM132" s="61">
        <v>3.37</v>
      </c>
      <c r="AN132" s="58" t="s">
        <v>77</v>
      </c>
      <c r="AO132" s="59">
        <f t="shared" si="26"/>
        <v>3802.4691358024693</v>
      </c>
      <c r="AP132" s="31"/>
      <c r="AQ132" s="98"/>
      <c r="AR132" s="99"/>
      <c r="AS132" s="100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</row>
    <row r="133" spans="1:64">
      <c r="A133" s="257"/>
      <c r="B133" s="258"/>
      <c r="C133" s="258"/>
      <c r="D133" s="17" t="s">
        <v>111</v>
      </c>
      <c r="E133" s="8">
        <v>2100</v>
      </c>
      <c r="F133" s="9">
        <v>2600</v>
      </c>
      <c r="G133" s="8">
        <v>2600</v>
      </c>
      <c r="H133" s="9">
        <v>2600</v>
      </c>
      <c r="I133" s="9"/>
      <c r="J133" s="10">
        <f t="shared" si="18"/>
        <v>9900</v>
      </c>
      <c r="K133" s="11">
        <v>2400</v>
      </c>
      <c r="L133" s="54">
        <v>10300</v>
      </c>
      <c r="M133" s="13">
        <v>2890</v>
      </c>
      <c r="N133" s="14">
        <v>1000</v>
      </c>
      <c r="O133" s="54">
        <v>3034.4827586206898</v>
      </c>
      <c r="P133" s="12">
        <f t="shared" si="24"/>
        <v>9900</v>
      </c>
      <c r="Q133" s="15">
        <f t="shared" si="19"/>
        <v>12.953832362169431</v>
      </c>
      <c r="R133" s="16">
        <v>7.12</v>
      </c>
      <c r="S133" s="16">
        <f t="shared" si="20"/>
        <v>3.42560553633218</v>
      </c>
      <c r="T133" s="16">
        <v>2.77</v>
      </c>
      <c r="U133" s="13" t="s">
        <v>76</v>
      </c>
      <c r="V133" s="10">
        <f t="shared" si="25"/>
        <v>486.65730337078651</v>
      </c>
      <c r="W133" s="56"/>
      <c r="X133" s="37">
        <v>2465.5172413793102</v>
      </c>
      <c r="Y133" s="38">
        <v>2844.8275862068967</v>
      </c>
      <c r="Z133" s="37">
        <v>2844.8275862068967</v>
      </c>
      <c r="AA133" s="38">
        <v>2844.8275862068967</v>
      </c>
      <c r="AB133" s="38"/>
      <c r="AC133" s="57">
        <f t="shared" si="21"/>
        <v>11000</v>
      </c>
      <c r="AD133" s="58">
        <v>3000</v>
      </c>
      <c r="AE133" s="58">
        <v>11000</v>
      </c>
      <c r="AF133" s="58">
        <v>2750</v>
      </c>
      <c r="AG133" s="58">
        <v>1000</v>
      </c>
      <c r="AH133" s="58">
        <v>4000</v>
      </c>
      <c r="AI133" s="58"/>
      <c r="AJ133" s="60">
        <f t="shared" si="22"/>
        <v>12.32631107126849</v>
      </c>
      <c r="AK133" s="16">
        <v>4.09</v>
      </c>
      <c r="AL133" s="61">
        <f t="shared" si="23"/>
        <v>4</v>
      </c>
      <c r="AM133" s="61">
        <v>3.37</v>
      </c>
      <c r="AN133" s="58" t="s">
        <v>77</v>
      </c>
      <c r="AO133" s="59">
        <f t="shared" si="26"/>
        <v>3765.2811735941323</v>
      </c>
      <c r="AP133" s="31"/>
      <c r="AQ133" s="98"/>
      <c r="AR133" s="99"/>
      <c r="AS133" s="100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</row>
    <row r="134" spans="1:64">
      <c r="A134" s="257"/>
      <c r="B134" s="258"/>
      <c r="C134" s="258"/>
      <c r="D134" s="17" t="s">
        <v>112</v>
      </c>
      <c r="E134" s="8">
        <v>2000</v>
      </c>
      <c r="F134" s="9">
        <v>2480</v>
      </c>
      <c r="G134" s="8">
        <v>2480</v>
      </c>
      <c r="H134" s="9">
        <v>3040</v>
      </c>
      <c r="I134" s="9"/>
      <c r="J134" s="10">
        <f t="shared" si="18"/>
        <v>10000</v>
      </c>
      <c r="K134" s="11">
        <v>3000</v>
      </c>
      <c r="L134" s="54">
        <v>10400</v>
      </c>
      <c r="M134" s="13">
        <v>2850</v>
      </c>
      <c r="N134" s="14">
        <v>1000</v>
      </c>
      <c r="O134" s="54">
        <v>3034.4827586206898</v>
      </c>
      <c r="P134" s="12">
        <f t="shared" si="24"/>
        <v>10000</v>
      </c>
      <c r="Q134" s="15">
        <f t="shared" si="19"/>
        <v>12.774540564769163</v>
      </c>
      <c r="R134" s="16">
        <v>7.13</v>
      </c>
      <c r="S134" s="16">
        <f t="shared" si="20"/>
        <v>3.5087719298245612</v>
      </c>
      <c r="T134" s="16">
        <v>2.77</v>
      </c>
      <c r="U134" s="13" t="s">
        <v>76</v>
      </c>
      <c r="V134" s="10">
        <f t="shared" si="25"/>
        <v>490.88359046283313</v>
      </c>
      <c r="W134" s="56"/>
      <c r="X134" s="37">
        <v>2325.2032520325206</v>
      </c>
      <c r="Y134" s="38">
        <v>2682.9268292682927</v>
      </c>
      <c r="Z134" s="37">
        <v>2682.9268292682927</v>
      </c>
      <c r="AA134" s="38">
        <v>3308.9430894308948</v>
      </c>
      <c r="AB134" s="38"/>
      <c r="AC134" s="57">
        <f t="shared" si="21"/>
        <v>11000</v>
      </c>
      <c r="AD134" s="58">
        <v>3000</v>
      </c>
      <c r="AE134" s="58">
        <v>11000</v>
      </c>
      <c r="AF134" s="58">
        <v>2750</v>
      </c>
      <c r="AG134" s="58">
        <v>1000</v>
      </c>
      <c r="AH134" s="58">
        <v>4000</v>
      </c>
      <c r="AI134" s="58"/>
      <c r="AJ134" s="60">
        <f t="shared" si="22"/>
        <v>12.32631107126849</v>
      </c>
      <c r="AK134" s="16">
        <v>4.05</v>
      </c>
      <c r="AL134" s="61">
        <f t="shared" si="23"/>
        <v>4</v>
      </c>
      <c r="AM134" s="61">
        <v>3.37</v>
      </c>
      <c r="AN134" s="58" t="s">
        <v>77</v>
      </c>
      <c r="AO134" s="59">
        <f t="shared" si="26"/>
        <v>3802.4691358024693</v>
      </c>
      <c r="AP134" s="31"/>
      <c r="AQ134" s="98"/>
      <c r="AR134" s="99"/>
      <c r="AS134" s="100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</row>
    <row r="135" spans="1:64">
      <c r="A135" s="257"/>
      <c r="B135" s="258"/>
      <c r="C135" s="258"/>
      <c r="D135" s="17" t="s">
        <v>113</v>
      </c>
      <c r="E135" s="8">
        <v>1700</v>
      </c>
      <c r="F135" s="18">
        <v>2110</v>
      </c>
      <c r="G135" s="8">
        <v>2110</v>
      </c>
      <c r="H135" s="18">
        <v>4080</v>
      </c>
      <c r="I135" s="18"/>
      <c r="J135" s="10">
        <f t="shared" si="18"/>
        <v>10000</v>
      </c>
      <c r="K135" s="11">
        <v>3000</v>
      </c>
      <c r="L135" s="54">
        <v>10600</v>
      </c>
      <c r="M135" s="13">
        <v>2940</v>
      </c>
      <c r="N135" s="14">
        <v>1000</v>
      </c>
      <c r="O135" s="54">
        <v>3103.4482758620688</v>
      </c>
      <c r="P135" s="12">
        <f t="shared" si="24"/>
        <v>10000</v>
      </c>
      <c r="Q135" s="15">
        <f t="shared" si="19"/>
        <v>13.177947108919767</v>
      </c>
      <c r="R135" s="16">
        <v>7.21</v>
      </c>
      <c r="S135" s="16">
        <f t="shared" si="20"/>
        <v>3.4013605442176869</v>
      </c>
      <c r="T135" s="16">
        <v>2.77</v>
      </c>
      <c r="U135" s="13" t="s">
        <v>76</v>
      </c>
      <c r="V135" s="10">
        <f t="shared" si="25"/>
        <v>485.43689320388347</v>
      </c>
      <c r="W135" s="56"/>
      <c r="X135" s="37">
        <v>1986.1111111111111</v>
      </c>
      <c r="Y135" s="38">
        <v>2291.666666666667</v>
      </c>
      <c r="Z135" s="37">
        <v>2291.666666666667</v>
      </c>
      <c r="AA135" s="38">
        <v>4430.5555555555557</v>
      </c>
      <c r="AB135" s="38"/>
      <c r="AC135" s="57">
        <f t="shared" si="21"/>
        <v>11000</v>
      </c>
      <c r="AD135" s="58">
        <v>3000</v>
      </c>
      <c r="AE135" s="58">
        <v>11000</v>
      </c>
      <c r="AF135" s="58">
        <v>2750</v>
      </c>
      <c r="AG135" s="58">
        <v>1000</v>
      </c>
      <c r="AH135" s="58">
        <v>4000</v>
      </c>
      <c r="AI135" s="58"/>
      <c r="AJ135" s="60">
        <f t="shared" si="22"/>
        <v>12.32631107126849</v>
      </c>
      <c r="AK135" s="16">
        <v>4.0599999999999996</v>
      </c>
      <c r="AL135" s="61">
        <f t="shared" si="23"/>
        <v>4</v>
      </c>
      <c r="AM135" s="61">
        <v>3.37</v>
      </c>
      <c r="AN135" s="58" t="s">
        <v>77</v>
      </c>
      <c r="AO135" s="59">
        <f t="shared" si="26"/>
        <v>3793.1034482758623</v>
      </c>
      <c r="AP135" s="31"/>
      <c r="AQ135" s="98"/>
      <c r="AR135" s="99"/>
      <c r="AS135" s="100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</row>
    <row r="136" spans="1:64">
      <c r="A136" s="257"/>
      <c r="B136" s="258"/>
      <c r="C136" s="258"/>
      <c r="D136" s="17" t="s">
        <v>114</v>
      </c>
      <c r="E136" s="8">
        <v>1891.8918918918919</v>
      </c>
      <c r="F136" s="18">
        <v>2342.3423423423424</v>
      </c>
      <c r="G136" s="8">
        <v>2882.8828828828828</v>
      </c>
      <c r="H136" s="9">
        <v>2882.8828828828828</v>
      </c>
      <c r="I136" s="9"/>
      <c r="J136" s="10">
        <f t="shared" si="18"/>
        <v>10000</v>
      </c>
      <c r="K136" s="11">
        <v>3000</v>
      </c>
      <c r="L136" s="54">
        <v>10500</v>
      </c>
      <c r="M136" s="13">
        <v>2880</v>
      </c>
      <c r="N136" s="14">
        <v>1000</v>
      </c>
      <c r="O136" s="54">
        <v>3034.4827586206898</v>
      </c>
      <c r="P136" s="12">
        <f t="shared" si="24"/>
        <v>10000</v>
      </c>
      <c r="Q136" s="15">
        <f t="shared" si="19"/>
        <v>12.909009412819364</v>
      </c>
      <c r="R136" s="16">
        <v>7.25</v>
      </c>
      <c r="S136" s="16">
        <f t="shared" si="20"/>
        <v>3.4722222222222223</v>
      </c>
      <c r="T136" s="16">
        <v>2.77</v>
      </c>
      <c r="U136" s="13" t="s">
        <v>76</v>
      </c>
      <c r="V136" s="10">
        <f t="shared" si="25"/>
        <v>482.75862068965517</v>
      </c>
      <c r="W136" s="56"/>
      <c r="X136" s="37">
        <v>2200</v>
      </c>
      <c r="Y136" s="38">
        <v>2538.4615384615386</v>
      </c>
      <c r="Z136" s="37">
        <v>3130.7692307692305</v>
      </c>
      <c r="AA136" s="38">
        <v>3130.7692307692305</v>
      </c>
      <c r="AB136" s="38"/>
      <c r="AC136" s="57">
        <f t="shared" si="21"/>
        <v>11000</v>
      </c>
      <c r="AD136" s="58">
        <v>3000</v>
      </c>
      <c r="AE136" s="58">
        <v>11000</v>
      </c>
      <c r="AF136" s="58">
        <v>2750</v>
      </c>
      <c r="AG136" s="58">
        <v>1000</v>
      </c>
      <c r="AH136" s="58">
        <v>4000</v>
      </c>
      <c r="AI136" s="58"/>
      <c r="AJ136" s="60">
        <f t="shared" si="22"/>
        <v>12.32631107126849</v>
      </c>
      <c r="AK136" s="16">
        <v>4.09</v>
      </c>
      <c r="AL136" s="61">
        <f t="shared" si="23"/>
        <v>4</v>
      </c>
      <c r="AM136" s="61">
        <v>3.37</v>
      </c>
      <c r="AN136" s="58" t="s">
        <v>77</v>
      </c>
      <c r="AO136" s="59">
        <f t="shared" si="26"/>
        <v>3765.2811735941323</v>
      </c>
      <c r="AP136" s="31"/>
      <c r="AQ136" s="98"/>
      <c r="AR136" s="99"/>
      <c r="AS136" s="100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</row>
    <row r="137" spans="1:64">
      <c r="A137" s="257"/>
      <c r="B137" s="258"/>
      <c r="C137" s="258"/>
      <c r="D137" s="17" t="s">
        <v>115</v>
      </c>
      <c r="E137" s="8">
        <v>1627.9069767441861</v>
      </c>
      <c r="F137" s="18">
        <v>2015.5038759689924</v>
      </c>
      <c r="G137" s="8">
        <v>2480.62015503876</v>
      </c>
      <c r="H137" s="9">
        <v>3875.9689922480625</v>
      </c>
      <c r="I137" s="9"/>
      <c r="J137" s="10">
        <f t="shared" si="18"/>
        <v>10000.000000000002</v>
      </c>
      <c r="K137" s="11">
        <v>3000</v>
      </c>
      <c r="L137" s="54">
        <v>10600</v>
      </c>
      <c r="M137" s="13">
        <v>3010</v>
      </c>
      <c r="N137" s="14">
        <v>1000</v>
      </c>
      <c r="O137" s="54">
        <v>3103.4482758620688</v>
      </c>
      <c r="P137" s="12">
        <f t="shared" si="24"/>
        <v>10000.000000000002</v>
      </c>
      <c r="Q137" s="15">
        <f t="shared" si="19"/>
        <v>13.491707754370239</v>
      </c>
      <c r="R137" s="16">
        <v>7.26</v>
      </c>
      <c r="S137" s="16">
        <f t="shared" si="20"/>
        <v>3.322259136212625</v>
      </c>
      <c r="T137" s="16">
        <v>2.77</v>
      </c>
      <c r="U137" s="13" t="s">
        <v>76</v>
      </c>
      <c r="V137" s="10">
        <f t="shared" si="25"/>
        <v>482.09366391184585</v>
      </c>
      <c r="W137" s="56"/>
      <c r="X137" s="37">
        <v>1894.0397350993376</v>
      </c>
      <c r="Y137" s="38">
        <v>2185.4304635761587</v>
      </c>
      <c r="Z137" s="37">
        <v>2695.364238410596</v>
      </c>
      <c r="AA137" s="38">
        <v>4225.1655629139077</v>
      </c>
      <c r="AB137" s="38"/>
      <c r="AC137" s="57">
        <f t="shared" si="21"/>
        <v>11000</v>
      </c>
      <c r="AD137" s="58">
        <v>3000</v>
      </c>
      <c r="AE137" s="58">
        <v>11000</v>
      </c>
      <c r="AF137" s="58">
        <v>2750</v>
      </c>
      <c r="AG137" s="58">
        <v>1000</v>
      </c>
      <c r="AH137" s="58">
        <v>4000</v>
      </c>
      <c r="AI137" s="58"/>
      <c r="AJ137" s="60">
        <f t="shared" si="22"/>
        <v>12.32631107126849</v>
      </c>
      <c r="AK137" s="16">
        <v>4.03</v>
      </c>
      <c r="AL137" s="61">
        <f t="shared" si="23"/>
        <v>4</v>
      </c>
      <c r="AM137" s="61">
        <v>3.37</v>
      </c>
      <c r="AN137" s="58" t="s">
        <v>77</v>
      </c>
      <c r="AO137" s="59">
        <f t="shared" si="26"/>
        <v>3821.3399503722085</v>
      </c>
      <c r="AP137" s="31"/>
      <c r="AQ137" s="98"/>
      <c r="AR137" s="99"/>
      <c r="AS137" s="100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</row>
    <row r="138" spans="1:64">
      <c r="A138" s="257"/>
      <c r="B138" s="258"/>
      <c r="C138" s="258"/>
      <c r="D138" s="17" t="s">
        <v>116</v>
      </c>
      <c r="E138" s="8">
        <v>1428.5714285714284</v>
      </c>
      <c r="F138" s="18">
        <v>1768.7074829931973</v>
      </c>
      <c r="G138" s="8">
        <v>3401.3605442176868</v>
      </c>
      <c r="H138" s="9">
        <v>3401.3605442176868</v>
      </c>
      <c r="I138" s="9"/>
      <c r="J138" s="10">
        <f t="shared" si="18"/>
        <v>10000</v>
      </c>
      <c r="K138" s="11">
        <v>3000</v>
      </c>
      <c r="L138" s="54">
        <v>10800</v>
      </c>
      <c r="M138" s="13">
        <v>3110</v>
      </c>
      <c r="N138" s="14">
        <v>1000</v>
      </c>
      <c r="O138" s="54">
        <v>3103.4482758620688</v>
      </c>
      <c r="P138" s="12">
        <f t="shared" si="24"/>
        <v>10000</v>
      </c>
      <c r="Q138" s="15">
        <f t="shared" si="19"/>
        <v>13.93993724787091</v>
      </c>
      <c r="R138" s="16">
        <v>7.3</v>
      </c>
      <c r="S138" s="16">
        <f t="shared" si="20"/>
        <v>3.215434083601286</v>
      </c>
      <c r="T138" s="16">
        <v>2.77</v>
      </c>
      <c r="U138" s="13" t="s">
        <v>76</v>
      </c>
      <c r="V138" s="10">
        <f t="shared" si="25"/>
        <v>479.45205479452056</v>
      </c>
      <c r="W138" s="56"/>
      <c r="X138" s="37">
        <v>1662.7906976744184</v>
      </c>
      <c r="Y138" s="38">
        <v>1918.6046511627908</v>
      </c>
      <c r="Z138" s="37">
        <v>3709.3023255813955</v>
      </c>
      <c r="AA138" s="38">
        <v>3709.3023255813955</v>
      </c>
      <c r="AB138" s="38"/>
      <c r="AC138" s="57">
        <f t="shared" si="21"/>
        <v>11000</v>
      </c>
      <c r="AD138" s="58">
        <v>3000</v>
      </c>
      <c r="AE138" s="58">
        <v>11000</v>
      </c>
      <c r="AF138" s="58">
        <v>2750</v>
      </c>
      <c r="AG138" s="58">
        <v>1000</v>
      </c>
      <c r="AH138" s="58">
        <v>4000</v>
      </c>
      <c r="AI138" s="58"/>
      <c r="AJ138" s="60">
        <f t="shared" si="22"/>
        <v>12.32631107126849</v>
      </c>
      <c r="AK138" s="16">
        <v>4.05</v>
      </c>
      <c r="AL138" s="61">
        <f t="shared" si="23"/>
        <v>4</v>
      </c>
      <c r="AM138" s="61">
        <v>3.37</v>
      </c>
      <c r="AN138" s="58" t="s">
        <v>77</v>
      </c>
      <c r="AO138" s="59">
        <f t="shared" si="26"/>
        <v>3802.4691358024693</v>
      </c>
      <c r="AP138" s="31"/>
      <c r="AQ138" s="98"/>
      <c r="AR138" s="99"/>
      <c r="AS138" s="100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</row>
    <row r="139" spans="1:64">
      <c r="A139" s="257"/>
      <c r="B139" s="258"/>
      <c r="C139" s="258"/>
      <c r="D139" s="17" t="s">
        <v>117</v>
      </c>
      <c r="E139" s="8">
        <v>1794.8717948717949</v>
      </c>
      <c r="F139" s="18">
        <v>2735.0427350427353</v>
      </c>
      <c r="G139" s="8">
        <v>2735.0427350427353</v>
      </c>
      <c r="H139" s="9">
        <v>2735.0427350427353</v>
      </c>
      <c r="I139" s="9"/>
      <c r="J139" s="10">
        <f t="shared" si="18"/>
        <v>10000</v>
      </c>
      <c r="K139" s="11">
        <v>3000</v>
      </c>
      <c r="L139" s="54">
        <v>10900</v>
      </c>
      <c r="M139" s="13">
        <v>2820</v>
      </c>
      <c r="N139" s="14">
        <v>1000</v>
      </c>
      <c r="O139" s="54">
        <v>3103.4482758620688</v>
      </c>
      <c r="P139" s="12">
        <f t="shared" si="24"/>
        <v>10000</v>
      </c>
      <c r="Q139" s="15">
        <f t="shared" si="19"/>
        <v>12.64007171671896</v>
      </c>
      <c r="R139" s="16">
        <v>7.28</v>
      </c>
      <c r="S139" s="16">
        <f t="shared" si="20"/>
        <v>3.5460992907801416</v>
      </c>
      <c r="T139" s="16">
        <v>2.77</v>
      </c>
      <c r="U139" s="13" t="s">
        <v>76</v>
      </c>
      <c r="V139" s="10">
        <f t="shared" si="25"/>
        <v>480.76923076923077</v>
      </c>
      <c r="W139" s="56"/>
      <c r="X139" s="37">
        <v>2087.5912408759123</v>
      </c>
      <c r="Y139" s="38">
        <v>2970.8029197080295</v>
      </c>
      <c r="Z139" s="37">
        <v>2970.8029197080295</v>
      </c>
      <c r="AA139" s="38">
        <v>2970.8029197080295</v>
      </c>
      <c r="AB139" s="38"/>
      <c r="AC139" s="57">
        <f t="shared" si="21"/>
        <v>11000</v>
      </c>
      <c r="AD139" s="58">
        <v>3000</v>
      </c>
      <c r="AE139" s="58">
        <v>11000</v>
      </c>
      <c r="AF139" s="58">
        <v>2750</v>
      </c>
      <c r="AG139" s="58">
        <v>1000</v>
      </c>
      <c r="AH139" s="58">
        <v>4000</v>
      </c>
      <c r="AI139" s="58"/>
      <c r="AJ139" s="60">
        <f t="shared" si="22"/>
        <v>12.32631107126849</v>
      </c>
      <c r="AK139" s="16">
        <v>4.05</v>
      </c>
      <c r="AL139" s="61">
        <f t="shared" si="23"/>
        <v>4</v>
      </c>
      <c r="AM139" s="61">
        <v>3.37</v>
      </c>
      <c r="AN139" s="58" t="s">
        <v>77</v>
      </c>
      <c r="AO139" s="59">
        <f t="shared" si="26"/>
        <v>3802.4691358024693</v>
      </c>
      <c r="AP139" s="31"/>
      <c r="AQ139" s="98"/>
      <c r="AR139" s="99"/>
      <c r="AS139" s="100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</row>
    <row r="140" spans="1:64">
      <c r="A140" s="257"/>
      <c r="B140" s="258"/>
      <c r="C140" s="258"/>
      <c r="D140" s="17" t="s">
        <v>118</v>
      </c>
      <c r="E140" s="8">
        <v>1555.5555555555554</v>
      </c>
      <c r="F140" s="18">
        <v>2370.3703703703704</v>
      </c>
      <c r="G140" s="8">
        <v>2370.3703703703704</v>
      </c>
      <c r="H140" s="18">
        <v>3703.7037037037039</v>
      </c>
      <c r="I140" s="18"/>
      <c r="J140" s="10">
        <f t="shared" si="18"/>
        <v>10000</v>
      </c>
      <c r="K140" s="11">
        <v>3000</v>
      </c>
      <c r="L140" s="54">
        <v>11000</v>
      </c>
      <c r="M140" s="13">
        <v>2820</v>
      </c>
      <c r="N140" s="14">
        <v>1000</v>
      </c>
      <c r="O140" s="54">
        <v>3103.4482758620688</v>
      </c>
      <c r="P140" s="12">
        <f t="shared" si="24"/>
        <v>10000</v>
      </c>
      <c r="Q140" s="15">
        <f t="shared" si="19"/>
        <v>12.64007171671896</v>
      </c>
      <c r="R140" s="16">
        <v>7.29</v>
      </c>
      <c r="S140" s="16">
        <f t="shared" si="20"/>
        <v>3.5460992907801416</v>
      </c>
      <c r="T140" s="16">
        <v>2.77</v>
      </c>
      <c r="U140" s="13" t="s">
        <v>76</v>
      </c>
      <c r="V140" s="10">
        <f t="shared" si="25"/>
        <v>480.10973936899865</v>
      </c>
      <c r="W140" s="56"/>
      <c r="X140" s="37">
        <v>1810.126582278481</v>
      </c>
      <c r="Y140" s="38">
        <v>2575.9493670886077</v>
      </c>
      <c r="Z140" s="37">
        <v>2575.9493670886077</v>
      </c>
      <c r="AA140" s="38">
        <v>4037.9746835443038</v>
      </c>
      <c r="AB140" s="38"/>
      <c r="AC140" s="57">
        <f t="shared" si="21"/>
        <v>11000</v>
      </c>
      <c r="AD140" s="58">
        <v>3000</v>
      </c>
      <c r="AE140" s="58">
        <v>11000</v>
      </c>
      <c r="AF140" s="58">
        <v>2750</v>
      </c>
      <c r="AG140" s="58">
        <v>1000</v>
      </c>
      <c r="AH140" s="58">
        <v>4000</v>
      </c>
      <c r="AI140" s="58"/>
      <c r="AJ140" s="60">
        <f t="shared" si="22"/>
        <v>12.32631107126849</v>
      </c>
      <c r="AK140" s="16">
        <v>4.08</v>
      </c>
      <c r="AL140" s="61">
        <f t="shared" si="23"/>
        <v>4</v>
      </c>
      <c r="AM140" s="61">
        <v>3.37</v>
      </c>
      <c r="AN140" s="58" t="s">
        <v>77</v>
      </c>
      <c r="AO140" s="59">
        <f t="shared" si="26"/>
        <v>3774.5098039215686</v>
      </c>
      <c r="AP140" s="31"/>
      <c r="AQ140" s="98"/>
      <c r="AR140" s="99"/>
      <c r="AS140" s="100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</row>
    <row r="141" spans="1:64">
      <c r="A141" s="257"/>
      <c r="B141" s="258"/>
      <c r="C141" s="258"/>
      <c r="D141" s="17" t="s">
        <v>119</v>
      </c>
      <c r="E141" s="8">
        <v>1372.5490196078433</v>
      </c>
      <c r="F141" s="18">
        <v>2091.5032679738561</v>
      </c>
      <c r="G141" s="8">
        <v>3267.9738562091502</v>
      </c>
      <c r="H141" s="9">
        <v>3267.9738562091502</v>
      </c>
      <c r="I141" s="9"/>
      <c r="J141" s="10">
        <f t="shared" si="18"/>
        <v>10000</v>
      </c>
      <c r="K141" s="11">
        <v>3000</v>
      </c>
      <c r="L141" s="54">
        <v>11200</v>
      </c>
      <c r="M141" s="13">
        <v>2920</v>
      </c>
      <c r="N141" s="14">
        <v>1000</v>
      </c>
      <c r="O141" s="54">
        <v>3103.4482758620688</v>
      </c>
      <c r="P141" s="12">
        <f t="shared" si="24"/>
        <v>10000</v>
      </c>
      <c r="Q141" s="15">
        <f t="shared" si="19"/>
        <v>13.088301210219633</v>
      </c>
      <c r="R141" s="16">
        <v>7.32</v>
      </c>
      <c r="S141" s="16">
        <f t="shared" si="20"/>
        <v>3.4246575342465753</v>
      </c>
      <c r="T141" s="16"/>
      <c r="U141" s="13" t="s">
        <v>76</v>
      </c>
      <c r="V141" s="10">
        <f t="shared" si="25"/>
        <v>478.14207650273221</v>
      </c>
      <c r="W141" s="56"/>
      <c r="X141" s="37">
        <v>1597.7653631284918</v>
      </c>
      <c r="Y141" s="38">
        <v>2273.7430167597763</v>
      </c>
      <c r="Z141" s="37">
        <v>3564.2458100558656</v>
      </c>
      <c r="AA141" s="38">
        <v>3564.2458100558656</v>
      </c>
      <c r="AB141" s="38"/>
      <c r="AC141" s="57">
        <f t="shared" si="21"/>
        <v>10999.999999999998</v>
      </c>
      <c r="AD141" s="58">
        <v>3000</v>
      </c>
      <c r="AE141" s="58">
        <v>11000</v>
      </c>
      <c r="AF141" s="58">
        <v>2750</v>
      </c>
      <c r="AG141" s="58">
        <v>1000</v>
      </c>
      <c r="AH141" s="58">
        <v>4000</v>
      </c>
      <c r="AI141" s="58"/>
      <c r="AJ141" s="60">
        <f t="shared" si="22"/>
        <v>12.32631107126849</v>
      </c>
      <c r="AK141" s="16">
        <v>4.09</v>
      </c>
      <c r="AL141" s="61">
        <f t="shared" si="23"/>
        <v>3.9999999999999996</v>
      </c>
      <c r="AM141" s="61"/>
      <c r="AN141" s="58" t="s">
        <v>77</v>
      </c>
      <c r="AO141" s="59">
        <f t="shared" si="26"/>
        <v>3765.2811735941318</v>
      </c>
      <c r="AP141" s="31"/>
      <c r="AQ141" s="98"/>
      <c r="AR141" s="99"/>
      <c r="AS141" s="100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</row>
    <row r="142" spans="1:64" s="70" customFormat="1">
      <c r="A142" s="257"/>
      <c r="B142" s="258"/>
      <c r="C142" s="258"/>
      <c r="D142" s="24" t="s">
        <v>120</v>
      </c>
      <c r="E142" s="26">
        <v>2500</v>
      </c>
      <c r="F142" s="26">
        <v>2500</v>
      </c>
      <c r="G142" s="26">
        <v>2500</v>
      </c>
      <c r="H142" s="26">
        <v>2500</v>
      </c>
      <c r="I142" s="26"/>
      <c r="J142" s="26">
        <f t="shared" si="18"/>
        <v>10000</v>
      </c>
      <c r="K142" s="64">
        <v>3000</v>
      </c>
      <c r="L142" s="65">
        <v>11000</v>
      </c>
      <c r="M142" s="25">
        <v>2980</v>
      </c>
      <c r="N142" s="23">
        <v>1000</v>
      </c>
      <c r="O142" s="65">
        <v>3800</v>
      </c>
      <c r="P142" s="27">
        <f t="shared" si="24"/>
        <v>10000</v>
      </c>
      <c r="Q142" s="28">
        <v>13.8</v>
      </c>
      <c r="R142" s="29">
        <v>7.2</v>
      </c>
      <c r="S142" s="29">
        <f>J142/M142</f>
        <v>3.3557046979865772</v>
      </c>
      <c r="T142" s="29"/>
      <c r="U142" s="25" t="s">
        <v>76</v>
      </c>
      <c r="V142" s="26">
        <f t="shared" si="25"/>
        <v>486.11111111111114</v>
      </c>
      <c r="W142" s="67"/>
      <c r="X142" s="68">
        <v>2750</v>
      </c>
      <c r="Y142" s="68">
        <v>2750</v>
      </c>
      <c r="Z142" s="68">
        <v>2750</v>
      </c>
      <c r="AA142" s="68">
        <v>2750</v>
      </c>
      <c r="AB142" s="68"/>
      <c r="AC142" s="68">
        <f t="shared" si="21"/>
        <v>11000</v>
      </c>
      <c r="AD142" s="25">
        <v>3000</v>
      </c>
      <c r="AE142" s="25">
        <v>11000</v>
      </c>
      <c r="AF142" s="25">
        <v>2800</v>
      </c>
      <c r="AG142" s="25">
        <v>1000</v>
      </c>
      <c r="AH142" s="25">
        <v>4000</v>
      </c>
      <c r="AI142" s="25"/>
      <c r="AJ142" s="69">
        <v>12.4</v>
      </c>
      <c r="AK142" s="29">
        <v>4.01</v>
      </c>
      <c r="AL142" s="66">
        <f t="shared" si="23"/>
        <v>3.9285714285714284</v>
      </c>
      <c r="AM142" s="66"/>
      <c r="AN142" s="25" t="s">
        <v>77</v>
      </c>
      <c r="AO142" s="26">
        <f t="shared" si="26"/>
        <v>3840.3990024937657</v>
      </c>
      <c r="AQ142" s="71"/>
      <c r="AR142" s="85"/>
      <c r="AS142" s="101"/>
    </row>
    <row r="143" spans="1:64">
      <c r="A143" s="257"/>
      <c r="B143" s="258"/>
      <c r="C143" s="258"/>
      <c r="D143" s="17" t="s">
        <v>121</v>
      </c>
      <c r="E143" s="8">
        <v>2363.6363636363635</v>
      </c>
      <c r="F143" s="18">
        <v>2363.6363636363635</v>
      </c>
      <c r="G143" s="8">
        <v>2363.6363636363635</v>
      </c>
      <c r="H143" s="9">
        <v>2909.090909090909</v>
      </c>
      <c r="I143" s="9"/>
      <c r="J143" s="10">
        <f t="shared" si="18"/>
        <v>10000</v>
      </c>
      <c r="K143" s="11">
        <v>3000</v>
      </c>
      <c r="L143" s="54">
        <v>11000</v>
      </c>
      <c r="M143" s="13">
        <v>2985</v>
      </c>
      <c r="N143" s="14">
        <v>1000</v>
      </c>
      <c r="O143" s="54">
        <v>3805</v>
      </c>
      <c r="P143" s="12">
        <f t="shared" si="24"/>
        <v>10000</v>
      </c>
      <c r="Q143" s="15">
        <v>13.8</v>
      </c>
      <c r="R143" s="16">
        <v>7.22</v>
      </c>
      <c r="S143" s="16">
        <f t="shared" si="20"/>
        <v>3.3500837520938025</v>
      </c>
      <c r="T143" s="16"/>
      <c r="U143" s="13" t="s">
        <v>76</v>
      </c>
      <c r="V143" s="10">
        <f t="shared" si="25"/>
        <v>484.76454293628814</v>
      </c>
      <c r="W143" s="56"/>
      <c r="X143" s="37">
        <v>2598.4251968503936</v>
      </c>
      <c r="Y143" s="38">
        <v>2598.4251968503936</v>
      </c>
      <c r="Z143" s="37">
        <v>2598.4251968503936</v>
      </c>
      <c r="AA143" s="38">
        <v>3204.7244094488187</v>
      </c>
      <c r="AB143" s="38"/>
      <c r="AC143" s="57">
        <f t="shared" si="21"/>
        <v>11000</v>
      </c>
      <c r="AD143" s="58">
        <v>3000</v>
      </c>
      <c r="AE143" s="58">
        <v>11000</v>
      </c>
      <c r="AF143" s="58">
        <v>2805</v>
      </c>
      <c r="AG143" s="58">
        <v>1000</v>
      </c>
      <c r="AH143" s="58">
        <v>4000</v>
      </c>
      <c r="AI143" s="58"/>
      <c r="AJ143" s="60">
        <f t="shared" si="22"/>
        <v>12.572837292693858</v>
      </c>
      <c r="AK143" s="16">
        <v>4.1100000000000003</v>
      </c>
      <c r="AL143" s="61">
        <f t="shared" si="23"/>
        <v>3.9215686274509802</v>
      </c>
      <c r="AM143" s="61"/>
      <c r="AN143" s="58" t="s">
        <v>77</v>
      </c>
      <c r="AO143" s="59">
        <f t="shared" si="26"/>
        <v>3746.9586374695859</v>
      </c>
      <c r="AP143" s="31"/>
      <c r="AQ143" s="98"/>
      <c r="AR143" s="99"/>
      <c r="AS143" s="100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</row>
    <row r="144" spans="1:64">
      <c r="A144" s="257"/>
      <c r="B144" s="258"/>
      <c r="C144" s="258"/>
      <c r="D144" s="17" t="s">
        <v>122</v>
      </c>
      <c r="E144" s="8">
        <v>2031.25</v>
      </c>
      <c r="F144" s="18">
        <v>2031.25</v>
      </c>
      <c r="G144" s="8">
        <v>2031.25</v>
      </c>
      <c r="H144" s="9">
        <v>3906.25</v>
      </c>
      <c r="I144" s="9"/>
      <c r="J144" s="10">
        <f t="shared" si="18"/>
        <v>10000</v>
      </c>
      <c r="K144" s="11">
        <v>3000</v>
      </c>
      <c r="L144" s="54">
        <v>11000</v>
      </c>
      <c r="M144" s="13">
        <v>2990</v>
      </c>
      <c r="N144" s="14">
        <v>1000</v>
      </c>
      <c r="O144" s="54">
        <v>3810</v>
      </c>
      <c r="P144" s="12">
        <f t="shared" si="24"/>
        <v>10000</v>
      </c>
      <c r="Q144" s="15">
        <v>13.8</v>
      </c>
      <c r="R144" s="16">
        <v>7.25</v>
      </c>
      <c r="S144" s="16">
        <f t="shared" si="20"/>
        <v>3.3444816053511706</v>
      </c>
      <c r="T144" s="16"/>
      <c r="U144" s="13" t="s">
        <v>76</v>
      </c>
      <c r="V144" s="10">
        <f t="shared" si="25"/>
        <v>482.75862068965517</v>
      </c>
      <c r="W144" s="56"/>
      <c r="X144" s="37">
        <v>2229.72972972973</v>
      </c>
      <c r="Y144" s="38">
        <v>2229.72972972973</v>
      </c>
      <c r="Z144" s="37">
        <v>2229.72972972973</v>
      </c>
      <c r="AA144" s="38">
        <v>4310.8108108108108</v>
      </c>
      <c r="AB144" s="38"/>
      <c r="AC144" s="57">
        <f t="shared" si="21"/>
        <v>11000</v>
      </c>
      <c r="AD144" s="58">
        <v>3000</v>
      </c>
      <c r="AE144" s="58">
        <v>11000</v>
      </c>
      <c r="AF144" s="58">
        <v>2810</v>
      </c>
      <c r="AG144" s="58">
        <v>1000</v>
      </c>
      <c r="AH144" s="58">
        <v>4000</v>
      </c>
      <c r="AI144" s="58"/>
      <c r="AJ144" s="60">
        <f t="shared" si="22"/>
        <v>12.595248767368894</v>
      </c>
      <c r="AK144" s="16">
        <v>4.13</v>
      </c>
      <c r="AL144" s="61">
        <f t="shared" si="23"/>
        <v>3.9145907473309607</v>
      </c>
      <c r="AM144" s="61"/>
      <c r="AN144" s="58" t="s">
        <v>77</v>
      </c>
      <c r="AO144" s="59">
        <f t="shared" si="26"/>
        <v>3728.8135593220341</v>
      </c>
      <c r="AP144" s="31"/>
      <c r="AQ144" s="98"/>
      <c r="AR144" s="99"/>
      <c r="AS144" s="100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</row>
    <row r="145" spans="1:64">
      <c r="A145" s="257"/>
      <c r="B145" s="258"/>
      <c r="C145" s="258"/>
      <c r="D145" s="17" t="s">
        <v>123</v>
      </c>
      <c r="E145" s="8">
        <v>2241.3793103448279</v>
      </c>
      <c r="F145" s="18">
        <v>2241.3793103448279</v>
      </c>
      <c r="G145" s="8">
        <v>2758.6206896551721</v>
      </c>
      <c r="H145" s="9">
        <v>2758.6206896551721</v>
      </c>
      <c r="I145" s="9"/>
      <c r="J145" s="10">
        <f t="shared" si="18"/>
        <v>10000</v>
      </c>
      <c r="K145" s="11">
        <v>3000</v>
      </c>
      <c r="L145" s="54">
        <v>11000</v>
      </c>
      <c r="M145" s="13">
        <v>2995</v>
      </c>
      <c r="N145" s="14">
        <v>1000</v>
      </c>
      <c r="O145" s="54">
        <v>3815</v>
      </c>
      <c r="P145" s="12">
        <f t="shared" si="24"/>
        <v>10000</v>
      </c>
      <c r="Q145" s="15">
        <v>13.8</v>
      </c>
      <c r="R145" s="16">
        <v>7.27</v>
      </c>
      <c r="S145" s="16">
        <f t="shared" si="20"/>
        <v>3.33889816360601</v>
      </c>
      <c r="T145" s="16"/>
      <c r="U145" s="13" t="s">
        <v>76</v>
      </c>
      <c r="V145" s="10">
        <f t="shared" si="25"/>
        <v>481.43053645116925</v>
      </c>
      <c r="W145" s="56"/>
      <c r="X145" s="37">
        <v>2462.686567164179</v>
      </c>
      <c r="Y145" s="38">
        <v>2462.686567164179</v>
      </c>
      <c r="Z145" s="37">
        <v>3037.313432835821</v>
      </c>
      <c r="AA145" s="38">
        <v>3037.313432835821</v>
      </c>
      <c r="AB145" s="38"/>
      <c r="AC145" s="57">
        <f t="shared" si="21"/>
        <v>11000</v>
      </c>
      <c r="AD145" s="58">
        <v>3000</v>
      </c>
      <c r="AE145" s="58">
        <v>11000</v>
      </c>
      <c r="AF145" s="58">
        <v>2815</v>
      </c>
      <c r="AG145" s="58">
        <v>1000</v>
      </c>
      <c r="AH145" s="58">
        <v>4000</v>
      </c>
      <c r="AI145" s="58"/>
      <c r="AJ145" s="60">
        <f t="shared" si="22"/>
        <v>12.617660242043927</v>
      </c>
      <c r="AK145" s="16">
        <v>4.1500000000000004</v>
      </c>
      <c r="AL145" s="61">
        <f t="shared" si="23"/>
        <v>3.9076376554174068</v>
      </c>
      <c r="AM145" s="61"/>
      <c r="AN145" s="58" t="s">
        <v>77</v>
      </c>
      <c r="AO145" s="59">
        <f t="shared" si="26"/>
        <v>3710.8433734939754</v>
      </c>
      <c r="AP145" s="31"/>
      <c r="AQ145" s="98"/>
      <c r="AR145" s="99"/>
      <c r="AS145" s="100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</row>
    <row r="146" spans="1:64">
      <c r="A146" s="257"/>
      <c r="B146" s="258"/>
      <c r="C146" s="258"/>
      <c r="D146" s="17" t="s">
        <v>124</v>
      </c>
      <c r="E146" s="8">
        <v>1940.2985074626865</v>
      </c>
      <c r="F146" s="18">
        <v>1940.2985074626865</v>
      </c>
      <c r="G146" s="8">
        <v>2388.059701492537</v>
      </c>
      <c r="H146" s="9">
        <v>3731.34328358209</v>
      </c>
      <c r="I146" s="9"/>
      <c r="J146" s="10">
        <f t="shared" si="18"/>
        <v>10000</v>
      </c>
      <c r="K146" s="11">
        <v>3000</v>
      </c>
      <c r="L146" s="54">
        <v>11000</v>
      </c>
      <c r="M146" s="13">
        <v>3000</v>
      </c>
      <c r="N146" s="14">
        <v>1000</v>
      </c>
      <c r="O146" s="54">
        <v>3820</v>
      </c>
      <c r="P146" s="12">
        <f t="shared" si="24"/>
        <v>10000</v>
      </c>
      <c r="Q146" s="15">
        <v>13.8</v>
      </c>
      <c r="R146" s="16">
        <v>7.28</v>
      </c>
      <c r="S146" s="16">
        <f t="shared" si="20"/>
        <v>3.3333333333333335</v>
      </c>
      <c r="T146" s="16"/>
      <c r="U146" s="13" t="s">
        <v>76</v>
      </c>
      <c r="V146" s="10">
        <f t="shared" si="25"/>
        <v>480.76923076923077</v>
      </c>
      <c r="W146" s="56"/>
      <c r="X146" s="37">
        <v>2129.0322580645161</v>
      </c>
      <c r="Y146" s="38">
        <v>2129.0322580645161</v>
      </c>
      <c r="Z146" s="37">
        <v>2625.8064516129034</v>
      </c>
      <c r="AA146" s="38">
        <v>4116.1290322580644</v>
      </c>
      <c r="AB146" s="38"/>
      <c r="AC146" s="57">
        <f t="shared" si="21"/>
        <v>11000</v>
      </c>
      <c r="AD146" s="58">
        <v>3000</v>
      </c>
      <c r="AE146" s="58">
        <v>11000</v>
      </c>
      <c r="AF146" s="58">
        <v>2820</v>
      </c>
      <c r="AG146" s="58">
        <v>1000</v>
      </c>
      <c r="AH146" s="58">
        <v>4000</v>
      </c>
      <c r="AI146" s="58"/>
      <c r="AJ146" s="60">
        <f t="shared" si="22"/>
        <v>12.64007171671896</v>
      </c>
      <c r="AK146" s="16">
        <v>4.1100000000000003</v>
      </c>
      <c r="AL146" s="61">
        <f t="shared" si="23"/>
        <v>3.9007092198581561</v>
      </c>
      <c r="AM146" s="61"/>
      <c r="AN146" s="58" t="s">
        <v>77</v>
      </c>
      <c r="AO146" s="59">
        <f t="shared" si="26"/>
        <v>3746.9586374695859</v>
      </c>
      <c r="AP146" s="31"/>
      <c r="AQ146" s="98"/>
      <c r="AR146" s="99"/>
      <c r="AS146" s="100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</row>
    <row r="147" spans="1:64">
      <c r="A147" s="257"/>
      <c r="B147" s="258"/>
      <c r="C147" s="258"/>
      <c r="D147" s="17" t="s">
        <v>125</v>
      </c>
      <c r="E147" s="8">
        <v>1710.5263157894735</v>
      </c>
      <c r="F147" s="18">
        <v>1710.5263157894735</v>
      </c>
      <c r="G147" s="8">
        <v>3289.4736842105267</v>
      </c>
      <c r="H147" s="9">
        <v>3289.4736842105267</v>
      </c>
      <c r="I147" s="9"/>
      <c r="J147" s="10">
        <f t="shared" si="18"/>
        <v>10000</v>
      </c>
      <c r="K147" s="11">
        <v>3000</v>
      </c>
      <c r="L147" s="54">
        <v>11000</v>
      </c>
      <c r="M147" s="13">
        <v>3005</v>
      </c>
      <c r="N147" s="14">
        <v>1000</v>
      </c>
      <c r="O147" s="54">
        <v>3825</v>
      </c>
      <c r="P147" s="12">
        <f t="shared" si="24"/>
        <v>10000</v>
      </c>
      <c r="Q147" s="15">
        <v>13.8</v>
      </c>
      <c r="R147" s="16">
        <v>7.28</v>
      </c>
      <c r="S147" s="16">
        <f t="shared" si="20"/>
        <v>3.3277870216306158</v>
      </c>
      <c r="T147" s="16"/>
      <c r="U147" s="13" t="s">
        <v>76</v>
      </c>
      <c r="V147" s="10">
        <f t="shared" si="25"/>
        <v>480.76923076923077</v>
      </c>
      <c r="W147" s="56"/>
      <c r="X147" s="37">
        <v>1875</v>
      </c>
      <c r="Y147" s="38">
        <v>1875</v>
      </c>
      <c r="Z147" s="37">
        <v>3625</v>
      </c>
      <c r="AA147" s="38">
        <v>3625</v>
      </c>
      <c r="AB147" s="38"/>
      <c r="AC147" s="57">
        <f t="shared" si="21"/>
        <v>11000</v>
      </c>
      <c r="AD147" s="58">
        <v>3000</v>
      </c>
      <c r="AE147" s="58">
        <v>11000</v>
      </c>
      <c r="AF147" s="58">
        <v>2825</v>
      </c>
      <c r="AG147" s="58">
        <v>1000</v>
      </c>
      <c r="AH147" s="58">
        <v>4000</v>
      </c>
      <c r="AI147" s="58"/>
      <c r="AJ147" s="60">
        <f t="shared" si="22"/>
        <v>12.662483191393994</v>
      </c>
      <c r="AK147" s="16">
        <v>4.16</v>
      </c>
      <c r="AL147" s="61">
        <f t="shared" si="23"/>
        <v>3.8938053097345131</v>
      </c>
      <c r="AM147" s="61"/>
      <c r="AN147" s="58" t="s">
        <v>77</v>
      </c>
      <c r="AO147" s="59">
        <f t="shared" si="26"/>
        <v>3701.9230769230771</v>
      </c>
      <c r="AP147" s="31"/>
      <c r="AQ147" s="98"/>
      <c r="AR147" s="99"/>
      <c r="AS147" s="100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</row>
    <row r="148" spans="1:64">
      <c r="A148" s="257"/>
      <c r="B148" s="258"/>
      <c r="C148" s="258"/>
      <c r="D148" s="17" t="s">
        <v>126</v>
      </c>
      <c r="E148" s="8">
        <v>2131.1475409836062</v>
      </c>
      <c r="F148" s="18">
        <v>2622.9508196721313</v>
      </c>
      <c r="G148" s="8">
        <v>2622.9508196721313</v>
      </c>
      <c r="H148" s="9">
        <v>2622.9508196721313</v>
      </c>
      <c r="I148" s="9"/>
      <c r="J148" s="10">
        <f t="shared" si="18"/>
        <v>10000</v>
      </c>
      <c r="K148" s="11">
        <v>3000</v>
      </c>
      <c r="L148" s="54">
        <v>11000</v>
      </c>
      <c r="M148" s="13">
        <v>3010</v>
      </c>
      <c r="N148" s="14">
        <v>1000</v>
      </c>
      <c r="O148" s="54">
        <v>3830</v>
      </c>
      <c r="P148" s="12">
        <f t="shared" si="24"/>
        <v>10000</v>
      </c>
      <c r="Q148" s="15">
        <v>13.8</v>
      </c>
      <c r="R148" s="16">
        <v>7.26</v>
      </c>
      <c r="S148" s="16">
        <f t="shared" si="20"/>
        <v>3.3222591362126246</v>
      </c>
      <c r="T148" s="16"/>
      <c r="U148" s="13" t="s">
        <v>76</v>
      </c>
      <c r="V148" s="10">
        <f t="shared" si="25"/>
        <v>482.09366391184579</v>
      </c>
      <c r="W148" s="56"/>
      <c r="X148" s="37">
        <v>2340.4255319148938</v>
      </c>
      <c r="Y148" s="38">
        <v>2886.5248226950353</v>
      </c>
      <c r="Z148" s="37">
        <v>2886.5248226950353</v>
      </c>
      <c r="AA148" s="38">
        <v>2886.5248226950353</v>
      </c>
      <c r="AB148" s="38"/>
      <c r="AC148" s="57">
        <f t="shared" si="21"/>
        <v>11000</v>
      </c>
      <c r="AD148" s="58">
        <v>3000</v>
      </c>
      <c r="AE148" s="58">
        <v>11000</v>
      </c>
      <c r="AF148" s="58">
        <v>2830</v>
      </c>
      <c r="AG148" s="58">
        <v>1000</v>
      </c>
      <c r="AH148" s="58">
        <v>4000</v>
      </c>
      <c r="AI148" s="58"/>
      <c r="AJ148" s="60">
        <f t="shared" si="22"/>
        <v>12.684894666069027</v>
      </c>
      <c r="AK148" s="16">
        <v>4.1500000000000004</v>
      </c>
      <c r="AL148" s="61">
        <f t="shared" si="23"/>
        <v>3.8869257950530036</v>
      </c>
      <c r="AM148" s="61"/>
      <c r="AN148" s="58" t="s">
        <v>77</v>
      </c>
      <c r="AO148" s="59">
        <f t="shared" si="26"/>
        <v>3710.8433734939754</v>
      </c>
      <c r="AP148" s="31"/>
      <c r="AQ148" s="30"/>
      <c r="AR148" s="99"/>
      <c r="AS148" s="100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</row>
    <row r="149" spans="1:64">
      <c r="A149" s="257"/>
      <c r="B149" s="258"/>
      <c r="C149" s="258"/>
      <c r="D149" s="17" t="s">
        <v>127</v>
      </c>
      <c r="E149" s="8">
        <v>1857.1428571428573</v>
      </c>
      <c r="F149" s="18">
        <v>2285.7142857142858</v>
      </c>
      <c r="G149" s="8">
        <v>2285.7142857142858</v>
      </c>
      <c r="H149" s="9">
        <v>3571.4285714285716</v>
      </c>
      <c r="I149" s="9"/>
      <c r="J149" s="10">
        <f t="shared" si="18"/>
        <v>10000</v>
      </c>
      <c r="K149" s="11">
        <v>3000</v>
      </c>
      <c r="L149" s="54">
        <v>11000</v>
      </c>
      <c r="M149" s="13">
        <v>3015</v>
      </c>
      <c r="N149" s="14">
        <v>1000</v>
      </c>
      <c r="O149" s="54">
        <v>3835</v>
      </c>
      <c r="P149" s="12">
        <f t="shared" si="24"/>
        <v>10000</v>
      </c>
      <c r="Q149" s="15">
        <v>13.8</v>
      </c>
      <c r="R149" s="16">
        <v>7.25</v>
      </c>
      <c r="S149" s="16">
        <f t="shared" si="20"/>
        <v>3.3167495854063018</v>
      </c>
      <c r="T149" s="16"/>
      <c r="U149" s="13" t="s">
        <v>76</v>
      </c>
      <c r="V149" s="10">
        <f t="shared" si="25"/>
        <v>482.75862068965517</v>
      </c>
      <c r="W149" s="56"/>
      <c r="X149" s="37">
        <v>2037.037037037037</v>
      </c>
      <c r="Y149" s="38">
        <v>2512.3456790123455</v>
      </c>
      <c r="Z149" s="37">
        <v>2512.3456790123455</v>
      </c>
      <c r="AA149" s="38">
        <v>3938.2716049382716</v>
      </c>
      <c r="AB149" s="38"/>
      <c r="AC149" s="57">
        <f t="shared" si="21"/>
        <v>11000</v>
      </c>
      <c r="AD149" s="58">
        <v>3000</v>
      </c>
      <c r="AE149" s="58">
        <v>11000</v>
      </c>
      <c r="AF149" s="58">
        <v>2835</v>
      </c>
      <c r="AG149" s="58">
        <v>1000</v>
      </c>
      <c r="AH149" s="58">
        <v>4000</v>
      </c>
      <c r="AI149" s="58"/>
      <c r="AJ149" s="60">
        <f t="shared" si="22"/>
        <v>12.707306140744061</v>
      </c>
      <c r="AK149" s="16">
        <v>4.12</v>
      </c>
      <c r="AL149" s="61">
        <f t="shared" si="23"/>
        <v>3.8800705467372132</v>
      </c>
      <c r="AM149" s="61"/>
      <c r="AN149" s="58" t="s">
        <v>77</v>
      </c>
      <c r="AO149" s="59">
        <f t="shared" si="26"/>
        <v>3737.8640776699026</v>
      </c>
      <c r="AP149" s="31"/>
      <c r="AQ149" s="30"/>
      <c r="AR149" s="99"/>
      <c r="AS149" s="100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</row>
    <row r="150" spans="1:64">
      <c r="A150" s="257"/>
      <c r="B150" s="258"/>
      <c r="C150" s="258"/>
      <c r="D150" s="17" t="s">
        <v>128</v>
      </c>
      <c r="E150" s="8">
        <v>2500</v>
      </c>
      <c r="F150" s="18">
        <v>2500</v>
      </c>
      <c r="G150" s="8">
        <v>2500</v>
      </c>
      <c r="H150" s="9">
        <v>2500</v>
      </c>
      <c r="I150" s="9"/>
      <c r="J150" s="10">
        <f t="shared" si="18"/>
        <v>10000</v>
      </c>
      <c r="K150" s="11">
        <v>3000</v>
      </c>
      <c r="L150" s="54">
        <v>11000</v>
      </c>
      <c r="M150" s="13">
        <v>3020</v>
      </c>
      <c r="N150" s="14">
        <v>1000</v>
      </c>
      <c r="O150" s="54">
        <v>3840</v>
      </c>
      <c r="P150" s="12">
        <f t="shared" si="24"/>
        <v>10000</v>
      </c>
      <c r="Q150" s="15">
        <v>13.8</v>
      </c>
      <c r="R150" s="16">
        <v>7.29</v>
      </c>
      <c r="S150" s="16">
        <f t="shared" si="20"/>
        <v>3.3112582781456954</v>
      </c>
      <c r="T150" s="16"/>
      <c r="U150" s="13" t="s">
        <v>76</v>
      </c>
      <c r="V150" s="10">
        <f t="shared" si="25"/>
        <v>480.10973936899865</v>
      </c>
      <c r="W150" s="56"/>
      <c r="X150" s="37">
        <v>2750</v>
      </c>
      <c r="Y150" s="38">
        <v>2750</v>
      </c>
      <c r="Z150" s="37">
        <v>2750</v>
      </c>
      <c r="AA150" s="38">
        <v>2750</v>
      </c>
      <c r="AB150" s="38"/>
      <c r="AC150" s="57">
        <f t="shared" si="21"/>
        <v>11000</v>
      </c>
      <c r="AD150" s="58">
        <v>3000</v>
      </c>
      <c r="AE150" s="58">
        <v>11000</v>
      </c>
      <c r="AF150" s="58">
        <v>2840</v>
      </c>
      <c r="AG150" s="58">
        <v>1000</v>
      </c>
      <c r="AH150" s="58">
        <v>4000</v>
      </c>
      <c r="AI150" s="58"/>
      <c r="AJ150" s="60">
        <f t="shared" si="22"/>
        <v>12.729717615419094</v>
      </c>
      <c r="AK150" s="16">
        <v>4.12</v>
      </c>
      <c r="AL150" s="61">
        <f t="shared" si="23"/>
        <v>3.8732394366197185</v>
      </c>
      <c r="AM150" s="61"/>
      <c r="AN150" s="58" t="s">
        <v>77</v>
      </c>
      <c r="AO150" s="59">
        <f t="shared" si="26"/>
        <v>3737.8640776699026</v>
      </c>
      <c r="AR150" s="99"/>
      <c r="AS150" s="100"/>
    </row>
    <row r="151" spans="1:64">
      <c r="A151" s="257"/>
      <c r="B151" s="258"/>
      <c r="C151" s="258"/>
      <c r="D151" s="17" t="s">
        <v>129</v>
      </c>
      <c r="E151" s="8">
        <v>2191.7808219178082</v>
      </c>
      <c r="F151" s="18">
        <v>2191.7808219178082</v>
      </c>
      <c r="G151" s="8">
        <v>2191.7808219178082</v>
      </c>
      <c r="H151" s="18">
        <v>3424.6575342465753</v>
      </c>
      <c r="I151" s="18"/>
      <c r="J151" s="10">
        <f t="shared" si="18"/>
        <v>10000</v>
      </c>
      <c r="K151" s="11">
        <v>3000</v>
      </c>
      <c r="L151" s="54">
        <v>11000</v>
      </c>
      <c r="M151" s="13">
        <v>3025</v>
      </c>
      <c r="N151" s="14">
        <v>1000</v>
      </c>
      <c r="O151" s="54">
        <v>3845</v>
      </c>
      <c r="P151" s="12">
        <f t="shared" si="24"/>
        <v>10000</v>
      </c>
      <c r="Q151" s="15">
        <v>13.8</v>
      </c>
      <c r="R151" s="16">
        <v>7.3</v>
      </c>
      <c r="S151" s="16">
        <f t="shared" si="20"/>
        <v>3.3057851239669422</v>
      </c>
      <c r="T151" s="16"/>
      <c r="U151" s="13" t="s">
        <v>76</v>
      </c>
      <c r="V151" s="10">
        <f t="shared" si="25"/>
        <v>479.45205479452056</v>
      </c>
      <c r="W151" s="56"/>
      <c r="X151" s="37">
        <v>2408.2840236686388</v>
      </c>
      <c r="Y151" s="38">
        <v>2408.2840236686388</v>
      </c>
      <c r="Z151" s="37">
        <v>2408.2840236686388</v>
      </c>
      <c r="AA151" s="38">
        <v>3775.1479289940826</v>
      </c>
      <c r="AB151" s="38"/>
      <c r="AC151" s="57">
        <f t="shared" si="21"/>
        <v>11000</v>
      </c>
      <c r="AD151" s="58">
        <v>3000</v>
      </c>
      <c r="AE151" s="58">
        <v>11000</v>
      </c>
      <c r="AF151" s="58">
        <v>2845</v>
      </c>
      <c r="AG151" s="58">
        <v>1000</v>
      </c>
      <c r="AH151" s="58">
        <v>4000</v>
      </c>
      <c r="AI151" s="58"/>
      <c r="AJ151" s="60">
        <f t="shared" si="22"/>
        <v>12.75212909009413</v>
      </c>
      <c r="AK151" s="16">
        <v>4.17</v>
      </c>
      <c r="AL151" s="61">
        <f t="shared" si="23"/>
        <v>3.866432337434095</v>
      </c>
      <c r="AM151" s="61"/>
      <c r="AN151" s="58" t="s">
        <v>77</v>
      </c>
      <c r="AO151" s="59">
        <f t="shared" si="26"/>
        <v>3693.0455635491608</v>
      </c>
      <c r="AR151" s="99"/>
      <c r="AS151" s="100"/>
    </row>
    <row r="152" spans="1:64" ht="12.75" customHeight="1">
      <c r="A152" s="102"/>
      <c r="B152" s="19"/>
      <c r="C152" s="19"/>
      <c r="D152" s="17"/>
      <c r="E152" s="8"/>
      <c r="F152" s="18"/>
      <c r="G152" s="8"/>
      <c r="H152" s="18"/>
      <c r="I152" s="18"/>
      <c r="J152" s="10"/>
      <c r="K152" s="11"/>
      <c r="L152" s="54"/>
      <c r="M152" s="13"/>
      <c r="N152" s="14"/>
      <c r="O152" s="54"/>
      <c r="P152" s="54"/>
      <c r="Q152" s="15"/>
      <c r="R152" s="16"/>
      <c r="S152" s="16"/>
      <c r="T152" s="16"/>
      <c r="U152" s="13"/>
      <c r="V152" s="10"/>
      <c r="W152" s="56"/>
      <c r="X152" s="37"/>
      <c r="Y152" s="38"/>
      <c r="Z152" s="37"/>
      <c r="AA152" s="38"/>
      <c r="AB152" s="38"/>
      <c r="AC152" s="57"/>
      <c r="AD152" s="58"/>
      <c r="AE152" s="58"/>
      <c r="AF152" s="58"/>
      <c r="AG152" s="58"/>
      <c r="AH152" s="58"/>
      <c r="AI152" s="58"/>
      <c r="AJ152" s="60"/>
      <c r="AK152" s="16"/>
      <c r="AL152" s="61"/>
      <c r="AM152" s="61"/>
      <c r="AN152" s="58"/>
      <c r="AO152" s="59"/>
      <c r="AR152" s="99"/>
      <c r="AS152" s="100"/>
    </row>
  </sheetData>
  <mergeCells count="131">
    <mergeCell ref="AO5:AO6"/>
    <mergeCell ref="AO15:AO16"/>
    <mergeCell ref="AO26:AO27"/>
    <mergeCell ref="AO49:AO50"/>
    <mergeCell ref="AO98:AO99"/>
    <mergeCell ref="V49:V50"/>
    <mergeCell ref="V98:V99"/>
    <mergeCell ref="AC15:AE15"/>
    <mergeCell ref="AF15:AH15"/>
    <mergeCell ref="AC26:AE26"/>
    <mergeCell ref="AF26:AH26"/>
    <mergeCell ref="X25:AN25"/>
    <mergeCell ref="X14:AN14"/>
    <mergeCell ref="AJ26:AJ27"/>
    <mergeCell ref="AK26:AK27"/>
    <mergeCell ref="AN98:AN99"/>
    <mergeCell ref="X97:AN97"/>
    <mergeCell ref="V26:V27"/>
    <mergeCell ref="AK5:AK6"/>
    <mergeCell ref="AN15:AN16"/>
    <mergeCell ref="U98:U99"/>
    <mergeCell ref="R98:R99"/>
    <mergeCell ref="AK98:AK99"/>
    <mergeCell ref="AF98:AH98"/>
    <mergeCell ref="AJ98:AJ99"/>
    <mergeCell ref="AC98:AE98"/>
    <mergeCell ref="A97:A98"/>
    <mergeCell ref="B97:B98"/>
    <mergeCell ref="E97:U97"/>
    <mergeCell ref="P98:P99"/>
    <mergeCell ref="C97:C98"/>
    <mergeCell ref="D97:D98"/>
    <mergeCell ref="J98:L98"/>
    <mergeCell ref="M98:O98"/>
    <mergeCell ref="Q98:Q99"/>
    <mergeCell ref="A96:H96"/>
    <mergeCell ref="A100:A151"/>
    <mergeCell ref="B100:B151"/>
    <mergeCell ref="C100:C151"/>
    <mergeCell ref="A51:A95"/>
    <mergeCell ref="B51:B95"/>
    <mergeCell ref="C51:C95"/>
    <mergeCell ref="X48:AN48"/>
    <mergeCell ref="J49:L49"/>
    <mergeCell ref="M49:O49"/>
    <mergeCell ref="Q49:Q50"/>
    <mergeCell ref="R49:R50"/>
    <mergeCell ref="U49:U50"/>
    <mergeCell ref="AJ49:AJ50"/>
    <mergeCell ref="P49:P50"/>
    <mergeCell ref="A28:A45"/>
    <mergeCell ref="B28:B45"/>
    <mergeCell ref="C28:C45"/>
    <mergeCell ref="A47:H47"/>
    <mergeCell ref="A48:A49"/>
    <mergeCell ref="B48:B49"/>
    <mergeCell ref="C48:C49"/>
    <mergeCell ref="D48:D49"/>
    <mergeCell ref="E48:U48"/>
    <mergeCell ref="P26:P27"/>
    <mergeCell ref="R5:R6"/>
    <mergeCell ref="J5:L5"/>
    <mergeCell ref="M5:O5"/>
    <mergeCell ref="AJ5:AJ6"/>
    <mergeCell ref="Q5:Q6"/>
    <mergeCell ref="AF5:AH5"/>
    <mergeCell ref="AC5:AE5"/>
    <mergeCell ref="V5:V6"/>
    <mergeCell ref="P5:P6"/>
    <mergeCell ref="AR7:AT7"/>
    <mergeCell ref="AV7:AV8"/>
    <mergeCell ref="AX7:AX8"/>
    <mergeCell ref="AS15:AU15"/>
    <mergeCell ref="AV15:AZ15"/>
    <mergeCell ref="BB15:BB16"/>
    <mergeCell ref="A2:AN2"/>
    <mergeCell ref="A3:H3"/>
    <mergeCell ref="A4:A5"/>
    <mergeCell ref="B4:B5"/>
    <mergeCell ref="C4:C5"/>
    <mergeCell ref="D4:D5"/>
    <mergeCell ref="U5:U6"/>
    <mergeCell ref="AN5:AN6"/>
    <mergeCell ref="U15:U16"/>
    <mergeCell ref="A7:A11"/>
    <mergeCell ref="B7:B11"/>
    <mergeCell ref="C7:C11"/>
    <mergeCell ref="A13:H13"/>
    <mergeCell ref="D14:D15"/>
    <mergeCell ref="A14:A15"/>
    <mergeCell ref="B14:B15"/>
    <mergeCell ref="C14:C15"/>
    <mergeCell ref="J15:L15"/>
    <mergeCell ref="BS18:BS19"/>
    <mergeCell ref="BO18:BO19"/>
    <mergeCell ref="BP18:BP19"/>
    <mergeCell ref="AK49:AK50"/>
    <mergeCell ref="AN49:AN50"/>
    <mergeCell ref="AC49:AE49"/>
    <mergeCell ref="AF49:AH49"/>
    <mergeCell ref="BD15:BD16"/>
    <mergeCell ref="BH15:BH16"/>
    <mergeCell ref="BJ16:BJ17"/>
    <mergeCell ref="BN16:BN17"/>
    <mergeCell ref="AN26:AN27"/>
    <mergeCell ref="AK15:AK16"/>
    <mergeCell ref="AJ15:AJ16"/>
    <mergeCell ref="E4:V4"/>
    <mergeCell ref="X4:AO4"/>
    <mergeCell ref="AI5:AI6"/>
    <mergeCell ref="E14:V14"/>
    <mergeCell ref="AI15:AI16"/>
    <mergeCell ref="A24:H24"/>
    <mergeCell ref="A25:A26"/>
    <mergeCell ref="B25:B26"/>
    <mergeCell ref="C25:C26"/>
    <mergeCell ref="D25:D26"/>
    <mergeCell ref="E25:U25"/>
    <mergeCell ref="A17:A22"/>
    <mergeCell ref="B17:B22"/>
    <mergeCell ref="C17:C22"/>
    <mergeCell ref="J26:L26"/>
    <mergeCell ref="M26:O26"/>
    <mergeCell ref="Q26:Q27"/>
    <mergeCell ref="R26:R27"/>
    <mergeCell ref="U26:U27"/>
    <mergeCell ref="M15:O15"/>
    <mergeCell ref="Q15:Q16"/>
    <mergeCell ref="R15:R16"/>
    <mergeCell ref="V15:V16"/>
    <mergeCell ref="P15:P16"/>
  </mergeCells>
  <phoneticPr fontId="1" type="noConversion"/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комбинаций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Hudson</cp:lastModifiedBy>
  <cp:lastPrinted>2020-02-14T09:59:21Z</cp:lastPrinted>
  <dcterms:created xsi:type="dcterms:W3CDTF">2009-07-10T01:08:46Z</dcterms:created>
  <dcterms:modified xsi:type="dcterms:W3CDTF">2020-05-20T14:08:47Z</dcterms:modified>
</cp:coreProperties>
</file>